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<sst xmlns="http://schemas.openxmlformats.org/spreadsheetml/2006/main" count="35" uniqueCount="32">
  <si>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Bohr model of a hydrogenic atom</t>
  </si>
  <si>
    <t>Dr French. March 2017.</t>
  </si>
  <si>
    <t>Energy levels of a single electron (of charge e) bound to a nucleus of charge Z x e</t>
  </si>
  <si>
    <t>Electron mass /kg</t>
  </si>
  <si>
    <t>charge on electron /C</t>
  </si>
  <si>
    <t>Permittivity of free space</t>
  </si>
  <si>
    <t xml:space="preserve">Planck's constant /Js  </t>
  </si>
  <si>
    <t>A</t>
  </si>
  <si>
    <t>B</t>
  </si>
  <si>
    <t>Speed of light /ms^-1</t>
  </si>
  <si>
    <t>Z</t>
  </si>
  <si>
    <t>Number of protons</t>
  </si>
  <si>
    <t>It is almost always a good idea to write complicated</t>
  </si>
  <si>
    <t>formulae in terms of a quantity of the same dimensions</t>
  </si>
  <si>
    <t>you want (e.g. energy in eV or wavelength in nm) times</t>
  </si>
  <si>
    <t>some dimensionless constant</t>
  </si>
  <si>
    <t>m</t>
  </si>
  <si>
    <t>n</t>
  </si>
  <si>
    <t>Photon wavelengths /nm</t>
  </si>
  <si>
    <t>eV</t>
  </si>
  <si>
    <t>nm</t>
  </si>
  <si>
    <t>infinite</t>
  </si>
  <si>
    <t>Wavelength of photons emitted as a results of a transition of electron energy from state n to state m. Note m &lt; n since E becomes more negative (i.e. electron is more bound) when quantum number n decreases.</t>
  </si>
  <si>
    <t>Humphrey's</t>
  </si>
  <si>
    <t>Pfund</t>
  </si>
  <si>
    <t>Brackett</t>
  </si>
  <si>
    <t>Paschen</t>
  </si>
  <si>
    <t>Balmer</t>
  </si>
  <si>
    <t>Lyman</t>
  </si>
  <si>
    <t>UV</t>
  </si>
  <si>
    <t>Visible</t>
  </si>
  <si>
    <t>IR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</si>
</sst>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E+00"/>
    <numFmt numFmtId="165" formatCode="0.00000000E+00"/>
    <numFmt numFmtId="166" formatCode="0.0000000000"/>
  </numFmts>
  <fonts count="39">
    <font>
      <sz val="11"/>
      <color theme="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i/>
      <sz val="11"/>
      <color indexed="8"/>
      <name val="Calibri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vertical="top" wrapText="1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4</xdr:row>
      <xdr:rowOff>19050</xdr:rowOff>
    </xdr:from>
    <xdr:to>
      <xdr:col>4</xdr:col>
      <xdr:colOff>19050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81050"/>
          <a:ext cx="23145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161925</xdr:rowOff>
    </xdr:from>
    <xdr:to>
      <xdr:col>8</xdr:col>
      <xdr:colOff>581025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733425"/>
          <a:ext cx="242887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352425</xdr:colOff>
      <xdr:row>1</xdr:row>
      <xdr:rowOff>28575</xdr:rowOff>
    </xdr:from>
    <xdr:to>
      <xdr:col>14</xdr:col>
      <xdr:colOff>85725</xdr:colOff>
      <xdr:row>8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219075"/>
          <a:ext cx="27813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76200</xdr:rowOff>
    </xdr:from>
    <xdr:to>
      <xdr:col>2</xdr:col>
      <xdr:colOff>771525</xdr:colOff>
      <xdr:row>34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5048250"/>
          <a:ext cx="1343025" cy="2524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190500</xdr:colOff>
      <xdr:row>13</xdr:row>
      <xdr:rowOff>114300</xdr:rowOff>
    </xdr:from>
    <xdr:to>
      <xdr:col>23</xdr:col>
      <xdr:colOff>190500</xdr:colOff>
      <xdr:row>36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67800" y="3562350"/>
          <a:ext cx="5486400" cy="428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238125</xdr:colOff>
      <xdr:row>8</xdr:row>
      <xdr:rowOff>438150</xdr:rowOff>
    </xdr:from>
    <xdr:to>
      <xdr:col>14</xdr:col>
      <xdr:colOff>438150</xdr:colOff>
      <xdr:row>8</xdr:row>
      <xdr:rowOff>1066800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67425" y="1962150"/>
          <a:ext cx="3248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Alternatively, the frequencies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photons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absorbed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promote an electron from energy state m to energy state n</a:t>
          </a:r>
        </a:p>
      </xdr:txBody>
    </xdr:sp>
    <xdr:clientData/>
  </xdr:twoCellAnchor>
  <xdr:twoCellAnchor>
    <xdr:from>
      <xdr:col>8</xdr:col>
      <xdr:colOff>438150</xdr:colOff>
      <xdr:row>7</xdr:row>
      <xdr:rowOff>152400</xdr:rowOff>
    </xdr:from>
    <xdr:to>
      <xdr:col>9</xdr:col>
      <xdr:colOff>209550</xdr:colOff>
      <xdr:row>8</xdr:row>
      <xdr:rowOff>400050</xdr:rowOff>
    </xdr:to>
    <xdr:sp>
      <xdr:nvSpPr>
        <xdr:cNvPr id="7" name="Straight Arrow Connector 8"/>
        <xdr:cNvSpPr>
          <a:spLocks/>
        </xdr:cNvSpPr>
      </xdr:nvSpPr>
      <xdr:spPr>
        <a:xfrm flipH="1" flipV="1">
          <a:off x="5657850" y="1485900"/>
          <a:ext cx="381000" cy="438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3" max="3" width="16.7109375" style="0" bestFit="1" customWidth="1"/>
    <col min="4" max="4" width="7.7109375" style="0" customWidth="1"/>
    <col min="5" max="5" width="8.140625" style="0" customWidth="1"/>
  </cols>
  <sheetData>
    <row r="2" spans="2:6" ht="15">
      <c r="B2" s="1" t="s">
        <v>0</v>
      </c>
      <c r="F2" t="s">
        <v>1</v>
      </c>
    </row>
    <row r="9" spans="2:9" ht="91.5" customHeight="1">
      <c r="B9" s="6" t="s">
        <v>2</v>
      </c>
      <c r="C9" s="6"/>
      <c r="D9" s="6"/>
      <c r="F9" s="6" t="s">
        <v>22</v>
      </c>
      <c r="G9" s="6"/>
      <c r="H9" s="6"/>
      <c r="I9" s="6"/>
    </row>
    <row r="11" spans="2:11" ht="15">
      <c r="B11" s="7" t="s">
        <v>3</v>
      </c>
      <c r="C11" s="7"/>
      <c r="D11" s="7"/>
      <c r="E11" s="8">
        <v>9.1093835611E-31</v>
      </c>
      <c r="F11" s="9"/>
      <c r="K11" t="s">
        <v>12</v>
      </c>
    </row>
    <row r="12" spans="2:11" ht="15">
      <c r="B12" s="7" t="s">
        <v>4</v>
      </c>
      <c r="C12" s="7"/>
      <c r="D12" s="7"/>
      <c r="E12" s="8">
        <v>1.602176620898E-19</v>
      </c>
      <c r="F12" s="9"/>
      <c r="K12" t="s">
        <v>13</v>
      </c>
    </row>
    <row r="13" spans="2:11" ht="15">
      <c r="B13" s="7" t="s">
        <v>6</v>
      </c>
      <c r="C13" s="7"/>
      <c r="D13" s="7"/>
      <c r="E13" s="8">
        <v>6.62607004081E-34</v>
      </c>
      <c r="F13" s="9"/>
      <c r="K13" t="s">
        <v>14</v>
      </c>
    </row>
    <row r="14" spans="2:11" ht="15">
      <c r="B14" s="1" t="s">
        <v>5</v>
      </c>
      <c r="C14" s="1"/>
      <c r="D14" s="1"/>
      <c r="E14" s="8">
        <v>8.854187817E-12</v>
      </c>
      <c r="F14" s="9"/>
      <c r="K14" t="s">
        <v>15</v>
      </c>
    </row>
    <row r="15" spans="2:6" ht="15">
      <c r="B15" s="1" t="s">
        <v>9</v>
      </c>
      <c r="E15" s="10">
        <v>299792458</v>
      </c>
      <c r="F15" s="10"/>
    </row>
    <row r="17" spans="2:4" ht="15">
      <c r="B17" s="1" t="s">
        <v>7</v>
      </c>
      <c r="C17" s="4">
        <f>(E11*(E12^3))/(8*(E14^2)*(E13^2))</f>
        <v>13.605693014903414</v>
      </c>
      <c r="D17" t="s">
        <v>19</v>
      </c>
    </row>
    <row r="18" spans="2:4" ht="15">
      <c r="B18" s="1" t="s">
        <v>8</v>
      </c>
      <c r="C18">
        <f>(8*(E14^2)*(E13^3)*(E15)/(E11*(E12^4)))/0.000000001</f>
        <v>91.12670502573438</v>
      </c>
      <c r="D18" t="s">
        <v>20</v>
      </c>
    </row>
    <row r="20" spans="2:5" ht="15">
      <c r="B20" s="2" t="s">
        <v>10</v>
      </c>
      <c r="C20" s="11" t="s">
        <v>11</v>
      </c>
      <c r="D20" s="12"/>
      <c r="E20" s="3">
        <v>1</v>
      </c>
    </row>
    <row r="22" ht="15">
      <c r="E22" s="1" t="s">
        <v>18</v>
      </c>
    </row>
    <row r="23" spans="5:14" ht="15">
      <c r="E23" s="13" t="s">
        <v>16</v>
      </c>
      <c r="F23" s="13"/>
      <c r="G23" s="13"/>
      <c r="H23" s="13"/>
      <c r="I23" s="13"/>
      <c r="J23" s="13"/>
      <c r="K23" s="13"/>
      <c r="L23" s="13"/>
      <c r="M23" s="13"/>
      <c r="N23" s="13"/>
    </row>
    <row r="24" spans="3:14" ht="15">
      <c r="C24" s="14" t="s">
        <v>17</v>
      </c>
      <c r="E24">
        <v>1</v>
      </c>
      <c r="F24">
        <v>2</v>
      </c>
      <c r="G24">
        <v>3</v>
      </c>
      <c r="H24">
        <v>4</v>
      </c>
      <c r="I24">
        <v>5</v>
      </c>
      <c r="J24">
        <v>6</v>
      </c>
      <c r="K24">
        <v>7</v>
      </c>
      <c r="L24">
        <v>8</v>
      </c>
      <c r="M24">
        <v>9</v>
      </c>
      <c r="N24">
        <v>10</v>
      </c>
    </row>
    <row r="25" spans="3:14" ht="15">
      <c r="C25" s="14"/>
      <c r="D2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3:14" ht="15">
      <c r="C26" s="14"/>
      <c r="D26">
        <v>2</v>
      </c>
      <c r="E26" s="3">
        <f>$C$18*(1/($E$20^2))/(1/(E$24^2)-1/($D26^2))</f>
        <v>121.50227336764584</v>
      </c>
      <c r="F26" s="5"/>
      <c r="G26" s="5"/>
      <c r="H26" s="5"/>
      <c r="I26" s="5"/>
      <c r="J26" s="5"/>
      <c r="K26" s="5"/>
      <c r="L26" s="5"/>
      <c r="M26" s="5"/>
      <c r="N26" s="5"/>
    </row>
    <row r="27" spans="3:14" ht="15">
      <c r="C27" s="14"/>
      <c r="D27">
        <v>3</v>
      </c>
      <c r="E27" s="3">
        <f aca="true" t="shared" si="0" ref="E27:K34">$C$18*(1/($E$20^2))/(1/(E$24^2)-1/($D27^2))</f>
        <v>102.51754315395118</v>
      </c>
      <c r="F27" s="3">
        <f>$C$18*(1/($E$20^2))/(1/(F$24^2)-1/($D27^2))</f>
        <v>656.1122761852876</v>
      </c>
      <c r="G27" s="5"/>
      <c r="H27" s="5"/>
      <c r="I27" s="5"/>
      <c r="J27" s="5"/>
      <c r="K27" s="5"/>
      <c r="L27" s="5"/>
      <c r="M27" s="5"/>
      <c r="N27" s="5"/>
    </row>
    <row r="28" spans="3:14" ht="15">
      <c r="C28" s="14"/>
      <c r="D28">
        <v>4</v>
      </c>
      <c r="E28" s="3">
        <f t="shared" si="0"/>
        <v>97.20181869411667</v>
      </c>
      <c r="F28" s="3">
        <f t="shared" si="0"/>
        <v>486.00909347058337</v>
      </c>
      <c r="G28" s="3">
        <f>$C$18*(1/($E$20^2))/(1/(G$24^2)-1/($D28^2))</f>
        <v>1874.6065033865361</v>
      </c>
      <c r="H28" s="5"/>
      <c r="I28" s="5"/>
      <c r="J28" s="5"/>
      <c r="K28" s="5"/>
      <c r="L28" s="5"/>
      <c r="M28" s="5"/>
      <c r="N28" s="5"/>
    </row>
    <row r="29" spans="3:14" ht="15">
      <c r="C29" s="14"/>
      <c r="D29">
        <v>5</v>
      </c>
      <c r="E29" s="3">
        <f t="shared" si="0"/>
        <v>94.92365106847332</v>
      </c>
      <c r="F29" s="3">
        <f t="shared" si="0"/>
        <v>433.93669059873514</v>
      </c>
      <c r="G29" s="3">
        <f t="shared" si="0"/>
        <v>1281.46928942439</v>
      </c>
      <c r="H29" s="3">
        <f>$C$18*(1/($E$20^2))/(1/(H$24^2)-1/($D29^2))</f>
        <v>4050.075778921528</v>
      </c>
      <c r="I29" s="5"/>
      <c r="J29" s="5"/>
      <c r="K29" s="5"/>
      <c r="L29" s="5"/>
      <c r="M29" s="5"/>
      <c r="N29" s="5"/>
    </row>
    <row r="30" spans="3:14" ht="15">
      <c r="C30" s="14"/>
      <c r="D30">
        <v>6</v>
      </c>
      <c r="E30" s="3">
        <f t="shared" si="0"/>
        <v>93.73032516932679</v>
      </c>
      <c r="F30" s="3">
        <f t="shared" si="0"/>
        <v>410.0701726158047</v>
      </c>
      <c r="G30" s="3">
        <f t="shared" si="0"/>
        <v>1093.5204603088127</v>
      </c>
      <c r="H30" s="3">
        <f t="shared" si="0"/>
        <v>2624.44910474115</v>
      </c>
      <c r="I30" s="3">
        <f>$C$18*(1/($E$20^2))/(1/(I$24^2)-1/($D30^2))</f>
        <v>7455.821320287357</v>
      </c>
      <c r="J30" s="5"/>
      <c r="K30" s="5"/>
      <c r="L30" s="5"/>
      <c r="M30" s="5"/>
      <c r="N30" s="5"/>
    </row>
    <row r="31" spans="3:14" ht="15">
      <c r="C31" s="14"/>
      <c r="D31">
        <v>7</v>
      </c>
      <c r="E31" s="3">
        <f t="shared" si="0"/>
        <v>93.02517804710385</v>
      </c>
      <c r="F31" s="3">
        <f t="shared" si="0"/>
        <v>396.9074263343097</v>
      </c>
      <c r="G31" s="3">
        <f t="shared" si="0"/>
        <v>1004.6719229087215</v>
      </c>
      <c r="H31" s="3">
        <f t="shared" si="0"/>
        <v>2164.9495981871437</v>
      </c>
      <c r="I31" s="3">
        <f t="shared" si="0"/>
        <v>4651.258902355192</v>
      </c>
      <c r="J31" s="3">
        <f>$C$18*(1/($E$20^2))/(1/(J$24^2)-1/($D31^2))</f>
        <v>12365.192897338111</v>
      </c>
      <c r="K31" s="5"/>
      <c r="L31" s="5"/>
      <c r="M31" s="5"/>
      <c r="N31" s="5"/>
    </row>
    <row r="32" spans="3:14" ht="15">
      <c r="C32" s="14"/>
      <c r="D32">
        <v>8</v>
      </c>
      <c r="E32" s="3">
        <f t="shared" si="0"/>
        <v>92.5731606610635</v>
      </c>
      <c r="F32" s="3">
        <f t="shared" si="0"/>
        <v>388.80727477646667</v>
      </c>
      <c r="G32" s="3">
        <f t="shared" si="0"/>
        <v>954.3451289967819</v>
      </c>
      <c r="H32" s="3">
        <f t="shared" si="0"/>
        <v>1944.0363738823335</v>
      </c>
      <c r="I32" s="3">
        <f t="shared" si="0"/>
        <v>3738.5314882352563</v>
      </c>
      <c r="J32" s="3">
        <f t="shared" si="0"/>
        <v>7498.4260135461445</v>
      </c>
      <c r="K32" s="3">
        <f>$C$18*(1/($E$20^2))/(1/(K$24^2)-1/($D32^2))</f>
        <v>19051.556464046873</v>
      </c>
      <c r="L32" s="5"/>
      <c r="M32" s="5"/>
      <c r="N32" s="5"/>
    </row>
    <row r="33" spans="3:14" ht="15">
      <c r="C33" s="14"/>
      <c r="D33">
        <v>9</v>
      </c>
      <c r="E33" s="3">
        <f t="shared" si="0"/>
        <v>92.26578883855606</v>
      </c>
      <c r="F33" s="3">
        <f t="shared" si="0"/>
        <v>383.44223932906414</v>
      </c>
      <c r="G33" s="3">
        <f t="shared" si="0"/>
        <v>922.6578883855607</v>
      </c>
      <c r="H33" s="3">
        <f t="shared" si="0"/>
        <v>1816.9263032823346</v>
      </c>
      <c r="I33" s="3">
        <f t="shared" si="0"/>
        <v>3295.206744234145</v>
      </c>
      <c r="J33" s="3">
        <f t="shared" si="0"/>
        <v>5905.010485667588</v>
      </c>
      <c r="K33" s="3">
        <f t="shared" si="0"/>
        <v>11302.55913272312</v>
      </c>
      <c r="L33" s="3">
        <f>$C$18*(1/($E$20^2))/(1/(L$24^2)-1/($D33^2))</f>
        <v>27788.284638435704</v>
      </c>
      <c r="M33" s="5"/>
      <c r="N33" s="5"/>
    </row>
    <row r="34" spans="3:14" ht="15">
      <c r="C34" s="14"/>
      <c r="D34">
        <v>10</v>
      </c>
      <c r="E34" s="3">
        <f t="shared" si="0"/>
        <v>92.0471767936711</v>
      </c>
      <c r="F34" s="3">
        <f t="shared" si="0"/>
        <v>379.6946042738933</v>
      </c>
      <c r="G34" s="3">
        <f t="shared" si="0"/>
        <v>901.2531266281422</v>
      </c>
      <c r="H34" s="3">
        <f t="shared" si="0"/>
        <v>1735.7467623949406</v>
      </c>
      <c r="I34" s="3">
        <f t="shared" si="0"/>
        <v>3037.556834191146</v>
      </c>
      <c r="J34" s="3">
        <f t="shared" si="0"/>
        <v>5125.87715769756</v>
      </c>
      <c r="K34" s="3">
        <f t="shared" si="0"/>
        <v>8755.31087502154</v>
      </c>
      <c r="L34" s="3">
        <f>$C$18*(1/($E$20^2))/(1/(L$24^2)-1/($D34^2))</f>
        <v>16200.303115686113</v>
      </c>
      <c r="M34" s="3">
        <f>$C$18*(1/($E$20^2))/(1/(M$24^2)-1/($D34^2))</f>
        <v>38848.75319518151</v>
      </c>
      <c r="N34" s="5"/>
    </row>
    <row r="35" spans="4:14" ht="15">
      <c r="D35" t="s">
        <v>21</v>
      </c>
      <c r="E35" s="3">
        <f>$C$18*(1/($E$20^2))/(1/(E$24^2))</f>
        <v>91.12670502573438</v>
      </c>
      <c r="F35" s="3">
        <f aca="true" t="shared" si="1" ref="F35:N35">$C$18*(1/($E$20^2))/(1/(F$24^2))</f>
        <v>364.5068201029375</v>
      </c>
      <c r="G35" s="3">
        <f t="shared" si="1"/>
        <v>820.1403452316094</v>
      </c>
      <c r="H35" s="3">
        <f t="shared" si="1"/>
        <v>1458.02728041175</v>
      </c>
      <c r="I35" s="3">
        <f t="shared" si="1"/>
        <v>2278.1676256433593</v>
      </c>
      <c r="J35" s="3">
        <f t="shared" si="1"/>
        <v>3280.561380926438</v>
      </c>
      <c r="K35" s="3">
        <f t="shared" si="1"/>
        <v>4465.208546260985</v>
      </c>
      <c r="L35" s="3">
        <f t="shared" si="1"/>
        <v>5832.109121647</v>
      </c>
      <c r="M35" s="3">
        <f t="shared" si="1"/>
        <v>7381.2631070844855</v>
      </c>
      <c r="N35" s="3">
        <f t="shared" si="1"/>
        <v>9112.670502573437</v>
      </c>
    </row>
    <row r="36" spans="5:10" ht="15">
      <c r="E36" s="1" t="s">
        <v>28</v>
      </c>
      <c r="F36" s="1" t="s">
        <v>27</v>
      </c>
      <c r="G36" s="1" t="s">
        <v>26</v>
      </c>
      <c r="H36" s="1" t="s">
        <v>25</v>
      </c>
      <c r="I36" s="1" t="s">
        <v>24</v>
      </c>
      <c r="J36" s="1" t="s">
        <v>23</v>
      </c>
    </row>
    <row r="37" spans="5:10" ht="15">
      <c r="E37" t="s">
        <v>29</v>
      </c>
      <c r="F37" t="s">
        <v>30</v>
      </c>
      <c r="G37" t="s">
        <v>31</v>
      </c>
      <c r="H37" t="s">
        <v>31</v>
      </c>
      <c r="I37" t="s">
        <v>31</v>
      </c>
      <c r="J37" t="s">
        <v>31</v>
      </c>
    </row>
  </sheetData>
  <sheetProtection/>
  <mergeCells count="13">
    <mergeCell ref="E14:F14"/>
    <mergeCell ref="E15:F15"/>
    <mergeCell ref="C20:D20"/>
    <mergeCell ref="E23:N23"/>
    <mergeCell ref="C24:C34"/>
    <mergeCell ref="B9:D9"/>
    <mergeCell ref="F9:I9"/>
    <mergeCell ref="B11:D11"/>
    <mergeCell ref="B12:D12"/>
    <mergeCell ref="B13:D13"/>
    <mergeCell ref="E11:F11"/>
    <mergeCell ref="E12:F12"/>
    <mergeCell ref="E13:F13"/>
  </mergeCells>
  <printOptions/>
  <pageMargins left="0.31496062992125984" right="0" top="0.35433070866141736" bottom="0.15748031496062992" header="0" footer="0"/>
  <pageSetup fitToHeight="1" fitToWidth="1" horizontalDpi="600" verticalDpi="600" orientation="landscape" paperSize="9" scale="66" r:id="rId4"/>
  <drawing r:id="rId3"/>
  <legacyDrawing r:id="rId2"/>
  <oleObjects>
    <oleObject progId="Equation.DSMT4" shapeId="927127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2017-03-14T14:15:03Z</dcterms:modified>
  <cp:category/>
  <cp:version/>
  <cp:contentType/>
  <cp:contentStatus/>
</cp:coreProperties>
</file>