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charts/style2.xml" ContentType="application/vnd.ms-office.chartstyle+xml"/>
  <Override PartName="/xl/charts/style3.xml" ContentType="application/vnd.ms-office.chartstyle+xml"/>
  <Override PartName="/xl/charts/style1.xml" ContentType="application/vnd.ms-office.chartstyle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olors2.xml" ContentType="application/vnd.ms-office.chartcolorstyle+xml"/>
  <Override PartName="/xl/charts/colors3.xml" ContentType="application/vnd.ms-office.chartcolorstyle+xml"/>
  <Override PartName="/xl/charts/colors1.xml" ContentType="application/vnd.ms-office.chartcolorstyle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3668" windowHeight="7452"/>
  </bookViews>
  <sheets>
    <sheet name="Shee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1"/>
  <c r="K28"/>
  <c r="K27"/>
  <c r="G27"/>
  <c r="G26"/>
  <c r="W10"/>
  <c r="W11"/>
  <c r="W12"/>
  <c r="W13"/>
  <c r="W14"/>
  <c r="W15"/>
  <c r="W16"/>
  <c r="W9"/>
  <c r="C25"/>
  <c r="C26"/>
  <c r="C23"/>
  <c r="C24"/>
</calcChain>
</file>

<file path=xl/sharedStrings.xml><?xml version="1.0" encoding="utf-8"?>
<sst xmlns="http://schemas.openxmlformats.org/spreadsheetml/2006/main" count="22" uniqueCount="15">
  <si>
    <t>C = 4.7muF</t>
  </si>
  <si>
    <t>Vin = 3.4V</t>
  </si>
  <si>
    <t>R = 106.6 ohms</t>
  </si>
  <si>
    <t>f /hz</t>
  </si>
  <si>
    <t>Vc /volts</t>
  </si>
  <si>
    <t>C = 2.2muF</t>
  </si>
  <si>
    <t>C = 1.0muF</t>
  </si>
  <si>
    <t>C /muF</t>
  </si>
  <si>
    <t>I RMS /mA</t>
  </si>
  <si>
    <t>f /Hz</t>
  </si>
  <si>
    <t>1/(2*pi*R*C)  /Hz</t>
  </si>
  <si>
    <t>RC circuit experiment. Dr A French. Winchester College laboratory P5. 26/09/2020.</t>
  </si>
  <si>
    <t>Vin /V</t>
  </si>
  <si>
    <t>R = 106.7 ohms</t>
  </si>
  <si>
    <t>For all data points below:      Vin = 3.4V.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</si>
</sst>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7030A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/>
    <xf numFmtId="164" fontId="0" fillId="0" borderId="1" xfId="0" applyNumberFormat="1" applyBorder="1"/>
    <xf numFmtId="0" fontId="2" fillId="0" borderId="0" xfId="0" applyFont="1"/>
    <xf numFmtId="0" fontId="0" fillId="0" borderId="0" xfId="0" applyAlignment="1">
      <alignment horizontal="left"/>
    </xf>
    <xf numFmtId="0" fontId="0" fillId="0" borderId="2" xfId="0" applyFill="1" applyBorder="1" applyAlignment="1">
      <alignment horizontal="left"/>
    </xf>
    <xf numFmtId="2" fontId="0" fillId="0" borderId="1" xfId="0" applyNumberFormat="1" applyBorder="1" applyAlignment="1">
      <alignment horizontal="left"/>
    </xf>
    <xf numFmtId="2" fontId="0" fillId="0" borderId="2" xfId="0" applyNumberFormat="1" applyFill="1" applyBorder="1" applyAlignment="1">
      <alignment horizontal="left"/>
    </xf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RMS current (I) vs freqency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4.7muF</c:v>
          </c:tx>
          <c:spPr>
            <a:ln w="2540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Sheet1!$A$11:$A$38</c:f>
              <c:numCache>
                <c:formatCode>General</c:formatCode>
                <c:ptCount val="28"/>
                <c:pt idx="0">
                  <c:v>43</c:v>
                </c:pt>
                <c:pt idx="1">
                  <c:v>102.7</c:v>
                </c:pt>
                <c:pt idx="2">
                  <c:v>150</c:v>
                </c:pt>
                <c:pt idx="3">
                  <c:v>200.2</c:v>
                </c:pt>
                <c:pt idx="4">
                  <c:v>264.2</c:v>
                </c:pt>
                <c:pt idx="5">
                  <c:v>316.39999999999998</c:v>
                </c:pt>
                <c:pt idx="6">
                  <c:v>412.9</c:v>
                </c:pt>
                <c:pt idx="7">
                  <c:v>503.1</c:v>
                </c:pt>
                <c:pt idx="8">
                  <c:v>678.6</c:v>
                </c:pt>
                <c:pt idx="9">
                  <c:v>761.5</c:v>
                </c:pt>
                <c:pt idx="10">
                  <c:v>894.1</c:v>
                </c:pt>
                <c:pt idx="11">
                  <c:v>1058</c:v>
                </c:pt>
                <c:pt idx="12">
                  <c:v>1155</c:v>
                </c:pt>
                <c:pt idx="13">
                  <c:v>1285</c:v>
                </c:pt>
                <c:pt idx="14">
                  <c:v>1457</c:v>
                </c:pt>
                <c:pt idx="15">
                  <c:v>1884</c:v>
                </c:pt>
                <c:pt idx="16">
                  <c:v>2684</c:v>
                </c:pt>
                <c:pt idx="17">
                  <c:v>3006</c:v>
                </c:pt>
              </c:numCache>
            </c:numRef>
          </c:xVal>
          <c:yVal>
            <c:numRef>
              <c:f>Sheet1!$B$11:$B$40</c:f>
              <c:numCache>
                <c:formatCode>0.00</c:formatCode>
                <c:ptCount val="30"/>
                <c:pt idx="0">
                  <c:v>3.03</c:v>
                </c:pt>
                <c:pt idx="1">
                  <c:v>6.6</c:v>
                </c:pt>
                <c:pt idx="2">
                  <c:v>9.3800000000000008</c:v>
                </c:pt>
                <c:pt idx="3">
                  <c:v>11.84</c:v>
                </c:pt>
                <c:pt idx="4">
                  <c:v>14.29</c:v>
                </c:pt>
                <c:pt idx="5">
                  <c:v>15.2</c:v>
                </c:pt>
                <c:pt idx="6">
                  <c:v>17</c:v>
                </c:pt>
                <c:pt idx="7">
                  <c:v>17.88</c:v>
                </c:pt>
                <c:pt idx="8">
                  <c:v>19.149999999999999</c:v>
                </c:pt>
                <c:pt idx="9">
                  <c:v>19.3</c:v>
                </c:pt>
                <c:pt idx="10">
                  <c:v>19.72</c:v>
                </c:pt>
                <c:pt idx="11">
                  <c:v>21.1</c:v>
                </c:pt>
                <c:pt idx="12">
                  <c:v>21.5</c:v>
                </c:pt>
                <c:pt idx="13">
                  <c:v>21.5</c:v>
                </c:pt>
                <c:pt idx="14">
                  <c:v>22</c:v>
                </c:pt>
                <c:pt idx="15">
                  <c:v>22</c:v>
                </c:pt>
                <c:pt idx="16">
                  <c:v>21.9</c:v>
                </c:pt>
                <c:pt idx="17">
                  <c:v>21.8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CE17-44A6-9F74-12DD1A0B31CD}"/>
            </c:ext>
          </c:extLst>
        </c:ser>
        <c:ser>
          <c:idx val="1"/>
          <c:order val="1"/>
          <c:tx>
            <c:v>2,2muF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Sheet1!$E$11:$E$28</c:f>
              <c:numCache>
                <c:formatCode>General</c:formatCode>
                <c:ptCount val="18"/>
                <c:pt idx="0">
                  <c:v>42.44</c:v>
                </c:pt>
                <c:pt idx="1">
                  <c:v>99.1</c:v>
                </c:pt>
                <c:pt idx="2">
                  <c:v>151.30000000000001</c:v>
                </c:pt>
                <c:pt idx="3">
                  <c:v>202.3</c:v>
                </c:pt>
                <c:pt idx="4">
                  <c:v>265.89999999999998</c:v>
                </c:pt>
                <c:pt idx="5">
                  <c:v>321</c:v>
                </c:pt>
                <c:pt idx="6">
                  <c:v>408.5</c:v>
                </c:pt>
                <c:pt idx="7">
                  <c:v>504.7</c:v>
                </c:pt>
                <c:pt idx="8">
                  <c:v>681.8</c:v>
                </c:pt>
                <c:pt idx="9">
                  <c:v>768.1</c:v>
                </c:pt>
                <c:pt idx="10">
                  <c:v>893.9</c:v>
                </c:pt>
                <c:pt idx="11">
                  <c:v>1056</c:v>
                </c:pt>
                <c:pt idx="12">
                  <c:v>1146</c:v>
                </c:pt>
                <c:pt idx="13">
                  <c:v>1284</c:v>
                </c:pt>
                <c:pt idx="14">
                  <c:v>1474</c:v>
                </c:pt>
                <c:pt idx="15">
                  <c:v>1890</c:v>
                </c:pt>
                <c:pt idx="16">
                  <c:v>2674</c:v>
                </c:pt>
                <c:pt idx="17">
                  <c:v>3025</c:v>
                </c:pt>
              </c:numCache>
            </c:numRef>
          </c:xVal>
          <c:yVal>
            <c:numRef>
              <c:f>Sheet1!$F$11:$F$28</c:f>
              <c:numCache>
                <c:formatCode>0.00</c:formatCode>
                <c:ptCount val="18"/>
                <c:pt idx="0">
                  <c:v>1.39</c:v>
                </c:pt>
                <c:pt idx="1">
                  <c:v>3.12</c:v>
                </c:pt>
                <c:pt idx="2">
                  <c:v>4.76</c:v>
                </c:pt>
                <c:pt idx="3">
                  <c:v>6.13</c:v>
                </c:pt>
                <c:pt idx="4">
                  <c:v>7.85</c:v>
                </c:pt>
                <c:pt idx="5">
                  <c:v>9.2200000000000006</c:v>
                </c:pt>
                <c:pt idx="6">
                  <c:v>11.1</c:v>
                </c:pt>
                <c:pt idx="7">
                  <c:v>12.86</c:v>
                </c:pt>
                <c:pt idx="8">
                  <c:v>14.99</c:v>
                </c:pt>
                <c:pt idx="9">
                  <c:v>15.49</c:v>
                </c:pt>
                <c:pt idx="10">
                  <c:v>16.63</c:v>
                </c:pt>
                <c:pt idx="11">
                  <c:v>17.47</c:v>
                </c:pt>
                <c:pt idx="12">
                  <c:v>17.93</c:v>
                </c:pt>
                <c:pt idx="13">
                  <c:v>18.39</c:v>
                </c:pt>
                <c:pt idx="14">
                  <c:v>18.63</c:v>
                </c:pt>
                <c:pt idx="15">
                  <c:v>19.09</c:v>
                </c:pt>
                <c:pt idx="16">
                  <c:v>19.79</c:v>
                </c:pt>
                <c:pt idx="17">
                  <c:v>20.7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4-CE17-44A6-9F74-12DD1A0B31CD}"/>
            </c:ext>
          </c:extLst>
        </c:ser>
        <c:ser>
          <c:idx val="2"/>
          <c:order val="2"/>
          <c:tx>
            <c:v>1.0muF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Sheet1!$I$11:$I$28</c:f>
              <c:numCache>
                <c:formatCode>General</c:formatCode>
                <c:ptCount val="18"/>
                <c:pt idx="0">
                  <c:v>42.44</c:v>
                </c:pt>
                <c:pt idx="1">
                  <c:v>99.1</c:v>
                </c:pt>
                <c:pt idx="2">
                  <c:v>151.30000000000001</c:v>
                </c:pt>
                <c:pt idx="3">
                  <c:v>202.3</c:v>
                </c:pt>
                <c:pt idx="4">
                  <c:v>265.8</c:v>
                </c:pt>
                <c:pt idx="5">
                  <c:v>321</c:v>
                </c:pt>
                <c:pt idx="6">
                  <c:v>408.5</c:v>
                </c:pt>
                <c:pt idx="7">
                  <c:v>504.7</c:v>
                </c:pt>
                <c:pt idx="8">
                  <c:v>681.8</c:v>
                </c:pt>
                <c:pt idx="9">
                  <c:v>768.1</c:v>
                </c:pt>
                <c:pt idx="10">
                  <c:v>893.9</c:v>
                </c:pt>
                <c:pt idx="11">
                  <c:v>1056</c:v>
                </c:pt>
                <c:pt idx="12">
                  <c:v>1146</c:v>
                </c:pt>
                <c:pt idx="13">
                  <c:v>1284</c:v>
                </c:pt>
                <c:pt idx="14">
                  <c:v>1474</c:v>
                </c:pt>
                <c:pt idx="15">
                  <c:v>1890</c:v>
                </c:pt>
                <c:pt idx="16">
                  <c:v>2674</c:v>
                </c:pt>
                <c:pt idx="17">
                  <c:v>3025</c:v>
                </c:pt>
              </c:numCache>
            </c:numRef>
          </c:xVal>
          <c:yVal>
            <c:numRef>
              <c:f>Sheet1!$J$11:$J$28</c:f>
              <c:numCache>
                <c:formatCode>0.00</c:formatCode>
                <c:ptCount val="18"/>
                <c:pt idx="0">
                  <c:v>0.68</c:v>
                </c:pt>
                <c:pt idx="1">
                  <c:v>1.54</c:v>
                </c:pt>
                <c:pt idx="2">
                  <c:v>2.34</c:v>
                </c:pt>
                <c:pt idx="3">
                  <c:v>3.1</c:v>
                </c:pt>
                <c:pt idx="4">
                  <c:v>4.01</c:v>
                </c:pt>
                <c:pt idx="5">
                  <c:v>4.87</c:v>
                </c:pt>
                <c:pt idx="6">
                  <c:v>6.13</c:v>
                </c:pt>
                <c:pt idx="7">
                  <c:v>7.3</c:v>
                </c:pt>
                <c:pt idx="8">
                  <c:v>9.36</c:v>
                </c:pt>
                <c:pt idx="9">
                  <c:v>10.17</c:v>
                </c:pt>
                <c:pt idx="10">
                  <c:v>11.43</c:v>
                </c:pt>
                <c:pt idx="11">
                  <c:v>12.74</c:v>
                </c:pt>
                <c:pt idx="12">
                  <c:v>13.24</c:v>
                </c:pt>
                <c:pt idx="13">
                  <c:v>13.95</c:v>
                </c:pt>
                <c:pt idx="14">
                  <c:v>15.38</c:v>
                </c:pt>
                <c:pt idx="15">
                  <c:v>16.3</c:v>
                </c:pt>
                <c:pt idx="16">
                  <c:v>18.37</c:v>
                </c:pt>
                <c:pt idx="17">
                  <c:v>18.579999999999998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5-CE17-44A6-9F74-12DD1A0B31CD}"/>
            </c:ext>
          </c:extLst>
        </c:ser>
        <c:axId val="58528512"/>
        <c:axId val="58530432"/>
      </c:scatterChart>
      <c:valAx>
        <c:axId val="5852851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/Hz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30432"/>
        <c:crosses val="autoZero"/>
        <c:crossBetween val="midCat"/>
      </c:valAx>
      <c:valAx>
        <c:axId val="58530432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baseline="0"/>
                  <a:t>RMS current (I) /mA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285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 baseline="0"/>
              <a:t>Vc vs freqency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4.7muF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Sheet1!$A$11:$A$38</c:f>
              <c:numCache>
                <c:formatCode>General</c:formatCode>
                <c:ptCount val="28"/>
                <c:pt idx="0">
                  <c:v>43</c:v>
                </c:pt>
                <c:pt idx="1">
                  <c:v>102.7</c:v>
                </c:pt>
                <c:pt idx="2">
                  <c:v>150</c:v>
                </c:pt>
                <c:pt idx="3">
                  <c:v>200.2</c:v>
                </c:pt>
                <c:pt idx="4">
                  <c:v>264.2</c:v>
                </c:pt>
                <c:pt idx="5">
                  <c:v>316.39999999999998</c:v>
                </c:pt>
                <c:pt idx="6">
                  <c:v>412.9</c:v>
                </c:pt>
                <c:pt idx="7">
                  <c:v>503.1</c:v>
                </c:pt>
                <c:pt idx="8">
                  <c:v>678.6</c:v>
                </c:pt>
                <c:pt idx="9">
                  <c:v>761.5</c:v>
                </c:pt>
                <c:pt idx="10">
                  <c:v>894.1</c:v>
                </c:pt>
                <c:pt idx="11">
                  <c:v>1058</c:v>
                </c:pt>
                <c:pt idx="12">
                  <c:v>1155</c:v>
                </c:pt>
                <c:pt idx="13">
                  <c:v>1285</c:v>
                </c:pt>
                <c:pt idx="14">
                  <c:v>1457</c:v>
                </c:pt>
                <c:pt idx="15">
                  <c:v>1884</c:v>
                </c:pt>
                <c:pt idx="16">
                  <c:v>2684</c:v>
                </c:pt>
                <c:pt idx="17">
                  <c:v>3006</c:v>
                </c:pt>
              </c:numCache>
            </c:numRef>
          </c:xVal>
          <c:yVal>
            <c:numRef>
              <c:f>Sheet1!$C$11:$C$40</c:f>
              <c:numCache>
                <c:formatCode>0.00</c:formatCode>
                <c:ptCount val="30"/>
                <c:pt idx="0">
                  <c:v>3.3</c:v>
                </c:pt>
                <c:pt idx="1">
                  <c:v>3.25</c:v>
                </c:pt>
                <c:pt idx="2">
                  <c:v>3</c:v>
                </c:pt>
                <c:pt idx="3">
                  <c:v>2.8</c:v>
                </c:pt>
                <c:pt idx="4">
                  <c:v>2.6</c:v>
                </c:pt>
                <c:pt idx="5">
                  <c:v>2.2999999999999998</c:v>
                </c:pt>
                <c:pt idx="6">
                  <c:v>2</c:v>
                </c:pt>
                <c:pt idx="7">
                  <c:v>1.73</c:v>
                </c:pt>
                <c:pt idx="8">
                  <c:v>1.4</c:v>
                </c:pt>
                <c:pt idx="9">
                  <c:v>1.23</c:v>
                </c:pt>
                <c:pt idx="10">
                  <c:v>1.1000000000000001</c:v>
                </c:pt>
                <c:pt idx="11">
                  <c:v>1</c:v>
                </c:pt>
                <c:pt idx="12">
                  <c:v>0.92500000000000004</c:v>
                </c:pt>
                <c:pt idx="13">
                  <c:v>0.85</c:v>
                </c:pt>
                <c:pt idx="14">
                  <c:v>0.75</c:v>
                </c:pt>
                <c:pt idx="15">
                  <c:v>0.6</c:v>
                </c:pt>
                <c:pt idx="16">
                  <c:v>0.45</c:v>
                </c:pt>
                <c:pt idx="17">
                  <c:v>0.4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0-2683-4D4D-9EC8-4138CDA3A0A6}"/>
            </c:ext>
          </c:extLst>
        </c:ser>
        <c:ser>
          <c:idx val="1"/>
          <c:order val="1"/>
          <c:tx>
            <c:v>2.2muF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Sheet1!$E$11:$E$28</c:f>
              <c:numCache>
                <c:formatCode>General</c:formatCode>
                <c:ptCount val="18"/>
                <c:pt idx="0">
                  <c:v>42.44</c:v>
                </c:pt>
                <c:pt idx="1">
                  <c:v>99.1</c:v>
                </c:pt>
                <c:pt idx="2">
                  <c:v>151.30000000000001</c:v>
                </c:pt>
                <c:pt idx="3">
                  <c:v>202.3</c:v>
                </c:pt>
                <c:pt idx="4">
                  <c:v>265.89999999999998</c:v>
                </c:pt>
                <c:pt idx="5">
                  <c:v>321</c:v>
                </c:pt>
                <c:pt idx="6">
                  <c:v>408.5</c:v>
                </c:pt>
                <c:pt idx="7">
                  <c:v>504.7</c:v>
                </c:pt>
                <c:pt idx="8">
                  <c:v>681.8</c:v>
                </c:pt>
                <c:pt idx="9">
                  <c:v>768.1</c:v>
                </c:pt>
                <c:pt idx="10">
                  <c:v>893.9</c:v>
                </c:pt>
                <c:pt idx="11">
                  <c:v>1056</c:v>
                </c:pt>
                <c:pt idx="12">
                  <c:v>1146</c:v>
                </c:pt>
                <c:pt idx="13">
                  <c:v>1284</c:v>
                </c:pt>
                <c:pt idx="14">
                  <c:v>1474</c:v>
                </c:pt>
                <c:pt idx="15">
                  <c:v>1890</c:v>
                </c:pt>
                <c:pt idx="16">
                  <c:v>2674</c:v>
                </c:pt>
                <c:pt idx="17">
                  <c:v>3025</c:v>
                </c:pt>
              </c:numCache>
            </c:numRef>
          </c:xVal>
          <c:yVal>
            <c:numRef>
              <c:f>Sheet1!$G$11:$G$28</c:f>
              <c:numCache>
                <c:formatCode>0.00</c:formatCode>
                <c:ptCount val="18"/>
                <c:pt idx="0">
                  <c:v>3.4</c:v>
                </c:pt>
                <c:pt idx="1">
                  <c:v>3.3</c:v>
                </c:pt>
                <c:pt idx="2">
                  <c:v>3.25</c:v>
                </c:pt>
                <c:pt idx="3">
                  <c:v>3.2</c:v>
                </c:pt>
                <c:pt idx="4">
                  <c:v>3.1</c:v>
                </c:pt>
                <c:pt idx="5">
                  <c:v>3.02</c:v>
                </c:pt>
                <c:pt idx="6">
                  <c:v>2.9</c:v>
                </c:pt>
                <c:pt idx="7">
                  <c:v>2.7</c:v>
                </c:pt>
                <c:pt idx="8">
                  <c:v>2.4</c:v>
                </c:pt>
                <c:pt idx="9">
                  <c:v>2.2000000000000002</c:v>
                </c:pt>
                <c:pt idx="10">
                  <c:v>2.0299999999999998</c:v>
                </c:pt>
                <c:pt idx="11">
                  <c:v>1.84</c:v>
                </c:pt>
                <c:pt idx="12">
                  <c:v>1.8</c:v>
                </c:pt>
                <c:pt idx="13">
                  <c:v>1.63</c:v>
                </c:pt>
                <c:pt idx="14">
                  <c:v>1.4</c:v>
                </c:pt>
                <c:pt idx="15">
                  <c:v>1.115</c:v>
                </c:pt>
                <c:pt idx="16">
                  <c:v>0.82499999999999996</c:v>
                </c:pt>
                <c:pt idx="17">
                  <c:v>0.8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1-2683-4D4D-9EC8-4138CDA3A0A6}"/>
            </c:ext>
          </c:extLst>
        </c:ser>
        <c:ser>
          <c:idx val="2"/>
          <c:order val="2"/>
          <c:tx>
            <c:v>1.0muF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Sheet1!$I$11:$I$28</c:f>
              <c:numCache>
                <c:formatCode>General</c:formatCode>
                <c:ptCount val="18"/>
                <c:pt idx="0">
                  <c:v>42.44</c:v>
                </c:pt>
                <c:pt idx="1">
                  <c:v>99.1</c:v>
                </c:pt>
                <c:pt idx="2">
                  <c:v>151.30000000000001</c:v>
                </c:pt>
                <c:pt idx="3">
                  <c:v>202.3</c:v>
                </c:pt>
                <c:pt idx="4">
                  <c:v>265.8</c:v>
                </c:pt>
                <c:pt idx="5">
                  <c:v>321</c:v>
                </c:pt>
                <c:pt idx="6">
                  <c:v>408.5</c:v>
                </c:pt>
                <c:pt idx="7">
                  <c:v>504.7</c:v>
                </c:pt>
                <c:pt idx="8">
                  <c:v>681.8</c:v>
                </c:pt>
                <c:pt idx="9">
                  <c:v>768.1</c:v>
                </c:pt>
                <c:pt idx="10">
                  <c:v>893.9</c:v>
                </c:pt>
                <c:pt idx="11">
                  <c:v>1056</c:v>
                </c:pt>
                <c:pt idx="12">
                  <c:v>1146</c:v>
                </c:pt>
                <c:pt idx="13">
                  <c:v>1284</c:v>
                </c:pt>
                <c:pt idx="14">
                  <c:v>1474</c:v>
                </c:pt>
                <c:pt idx="15">
                  <c:v>1890</c:v>
                </c:pt>
                <c:pt idx="16">
                  <c:v>2674</c:v>
                </c:pt>
                <c:pt idx="17">
                  <c:v>3025</c:v>
                </c:pt>
              </c:numCache>
            </c:numRef>
          </c:xVal>
          <c:yVal>
            <c:numRef>
              <c:f>Sheet1!$K$11:$K$28</c:f>
              <c:numCache>
                <c:formatCode>0.00</c:formatCode>
                <c:ptCount val="18"/>
                <c:pt idx="0">
                  <c:v>3.4</c:v>
                </c:pt>
                <c:pt idx="1">
                  <c:v>3.35</c:v>
                </c:pt>
                <c:pt idx="2">
                  <c:v>3.4</c:v>
                </c:pt>
                <c:pt idx="3">
                  <c:v>3.3</c:v>
                </c:pt>
                <c:pt idx="4">
                  <c:v>3.3</c:v>
                </c:pt>
                <c:pt idx="5">
                  <c:v>3.3</c:v>
                </c:pt>
                <c:pt idx="6">
                  <c:v>3.2</c:v>
                </c:pt>
                <c:pt idx="7">
                  <c:v>3.17</c:v>
                </c:pt>
                <c:pt idx="8">
                  <c:v>3</c:v>
                </c:pt>
                <c:pt idx="9">
                  <c:v>2.93</c:v>
                </c:pt>
                <c:pt idx="10">
                  <c:v>2.82</c:v>
                </c:pt>
                <c:pt idx="11">
                  <c:v>2.7</c:v>
                </c:pt>
                <c:pt idx="12">
                  <c:v>2.6</c:v>
                </c:pt>
                <c:pt idx="13">
                  <c:v>2.4</c:v>
                </c:pt>
                <c:pt idx="14">
                  <c:v>2.35</c:v>
                </c:pt>
                <c:pt idx="15">
                  <c:v>1.98</c:v>
                </c:pt>
                <c:pt idx="16">
                  <c:v>1.51</c:v>
                </c:pt>
                <c:pt idx="17">
                  <c:v>1.4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2-2683-4D4D-9EC8-4138CDA3A0A6}"/>
            </c:ext>
          </c:extLst>
        </c:ser>
        <c:axId val="58579968"/>
        <c:axId val="58582144"/>
      </c:scatterChart>
      <c:valAx>
        <c:axId val="585799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frequency</a:t>
                </a:r>
                <a:r>
                  <a:rPr lang="en-GB" baseline="0"/>
                  <a:t> /Hz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82144"/>
        <c:crosses val="autoZero"/>
        <c:crossBetween val="midCat"/>
      </c:valAx>
      <c:valAx>
        <c:axId val="58582144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Vc</a:t>
                </a:r>
                <a:r>
                  <a:rPr lang="en-GB" baseline="0"/>
                  <a:t> /volts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57996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I</a:t>
            </a:r>
            <a:r>
              <a:rPr lang="en-GB" baseline="0"/>
              <a:t> RMS vs C  (f=200Hz)</a:t>
            </a:r>
            <a:endParaRPr lang="en-GB"/>
          </a:p>
        </c:rich>
      </c:tx>
      <c:layout/>
      <c:spPr>
        <a:noFill/>
        <a:ln>
          <a:noFill/>
        </a:ln>
        <a:effectLst/>
      </c:spPr>
    </c:title>
    <c:plotArea>
      <c:layout/>
      <c:scatterChart>
        <c:scatterStyle val="lineMarker"/>
        <c:ser>
          <c:idx val="0"/>
          <c:order val="0"/>
          <c:tx>
            <c:v>I vs C f = 200Hz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Sheet1!$U$9:$U$16</c:f>
              <c:numCache>
                <c:formatCode>General</c:formatCode>
                <c:ptCount val="8"/>
                <c:pt idx="0">
                  <c:v>0.22</c:v>
                </c:pt>
                <c:pt idx="1">
                  <c:v>0.47</c:v>
                </c:pt>
                <c:pt idx="2">
                  <c:v>1</c:v>
                </c:pt>
                <c:pt idx="3">
                  <c:v>2.2000000000000002</c:v>
                </c:pt>
                <c:pt idx="4">
                  <c:v>4.7</c:v>
                </c:pt>
                <c:pt idx="5">
                  <c:v>6.8</c:v>
                </c:pt>
                <c:pt idx="6">
                  <c:v>10</c:v>
                </c:pt>
                <c:pt idx="7">
                  <c:v>15</c:v>
                </c:pt>
              </c:numCache>
            </c:numRef>
          </c:xVal>
          <c:yVal>
            <c:numRef>
              <c:f>Sheet1!$V$9:$V$16</c:f>
              <c:numCache>
                <c:formatCode>General</c:formatCode>
                <c:ptCount val="8"/>
                <c:pt idx="0">
                  <c:v>0.65</c:v>
                </c:pt>
                <c:pt idx="1">
                  <c:v>1.42</c:v>
                </c:pt>
                <c:pt idx="2">
                  <c:v>3.15</c:v>
                </c:pt>
                <c:pt idx="3">
                  <c:v>6.05</c:v>
                </c:pt>
                <c:pt idx="4">
                  <c:v>11.56</c:v>
                </c:pt>
                <c:pt idx="5">
                  <c:v>14.55</c:v>
                </c:pt>
                <c:pt idx="6">
                  <c:v>17.27</c:v>
                </c:pt>
                <c:pt idx="7">
                  <c:v>18.64</c:v>
                </c:pt>
              </c:numCache>
            </c:numRef>
          </c:yVal>
          <c:extLst xmlns:c16r2="http://schemas.microsoft.com/office/drawing/2015/06/chart">
            <c:ext xmlns:c16="http://schemas.microsoft.com/office/drawing/2014/chart" uri="{C3380CC4-5D6E-409C-BE32-E72D297353CC}">
              <c16:uniqueId val="{00000003-FBDE-48FE-8283-8E2FE6735330}"/>
            </c:ext>
          </c:extLst>
        </c:ser>
        <c:axId val="63154432"/>
        <c:axId val="63156608"/>
      </c:scatterChart>
      <c:valAx>
        <c:axId val="6315443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Capacitance</a:t>
                </a:r>
                <a:r>
                  <a:rPr lang="en-GB" baseline="0"/>
                  <a:t> /muF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56608"/>
        <c:crosses val="autoZero"/>
        <c:crossBetween val="midCat"/>
      </c:valAx>
      <c:valAx>
        <c:axId val="63156608"/>
        <c:scaling>
          <c:orientation val="minMax"/>
        </c:scaling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I</a:t>
                </a:r>
                <a:r>
                  <a:rPr lang="en-GB" baseline="0"/>
                  <a:t> RMS /mA</a:t>
                </a:r>
                <a:endParaRPr lang="en-GB"/>
              </a:p>
            </c:rich>
          </c:tx>
          <c:layout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1544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344503</xdr:colOff>
      <xdr:row>3</xdr:row>
      <xdr:rowOff>12585</xdr:rowOff>
    </xdr:from>
    <xdr:to>
      <xdr:col>18</xdr:col>
      <xdr:colOff>382603</xdr:colOff>
      <xdr:row>21</xdr:row>
      <xdr:rowOff>85531</xdr:rowOff>
    </xdr:to>
    <xdr:graphicFrame macro="">
      <xdr:nvGraphicFramePr>
        <xdr:cNvPr id="2" name="Chart 1">
          <a:extLst>
            <a:ext uri="{FF2B5EF4-FFF2-40B4-BE49-F238E27FC236}">
              <a16:creationId xmlns="" xmlns:a16="http://schemas.microsoft.com/office/drawing/2014/main" id="{68A8E086-A2E1-4631-B46C-57BABA7E3DF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367197</xdr:colOff>
      <xdr:row>22</xdr:row>
      <xdr:rowOff>32559</xdr:rowOff>
    </xdr:from>
    <xdr:to>
      <xdr:col>18</xdr:col>
      <xdr:colOff>405297</xdr:colOff>
      <xdr:row>40</xdr:row>
      <xdr:rowOff>186611</xdr:rowOff>
    </xdr:to>
    <xdr:graphicFrame macro="">
      <xdr:nvGraphicFramePr>
        <xdr:cNvPr id="3" name="Chart 2">
          <a:extLst>
            <a:ext uri="{FF2B5EF4-FFF2-40B4-BE49-F238E27FC236}">
              <a16:creationId xmlns="" xmlns:a16="http://schemas.microsoft.com/office/drawing/2014/main" id="{D71D4649-5C84-4C41-8C3A-381ABC718F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20</xdr:col>
      <xdr:colOff>1</xdr:colOff>
      <xdr:row>17</xdr:row>
      <xdr:rowOff>54429</xdr:rowOff>
    </xdr:from>
    <xdr:to>
      <xdr:col>24</xdr:col>
      <xdr:colOff>0</xdr:colOff>
      <xdr:row>40</xdr:row>
      <xdr:rowOff>147734</xdr:rowOff>
    </xdr:to>
    <xdr:graphicFrame macro="">
      <xdr:nvGraphicFramePr>
        <xdr:cNvPr id="4" name="Chart 3">
          <a:extLst>
            <a:ext uri="{FF2B5EF4-FFF2-40B4-BE49-F238E27FC236}">
              <a16:creationId xmlns="" xmlns:a16="http://schemas.microsoft.com/office/drawing/2014/main" id="{7E50C58C-B3B2-4757-BAF0-4DF77AAD621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28"/>
  <sheetViews>
    <sheetView tabSelected="1" zoomScale="98" workbookViewId="0">
      <selection activeCell="AB7" sqref="AB7"/>
    </sheetView>
  </sheetViews>
  <sheetFormatPr defaultRowHeight="14.4"/>
  <cols>
    <col min="1" max="1" width="11.88671875" customWidth="1"/>
    <col min="2" max="2" width="12" customWidth="1"/>
    <col min="4" max="4" width="6" customWidth="1"/>
    <col min="6" max="6" width="10.33203125" bestFit="1" customWidth="1"/>
    <col min="8" max="8" width="5.44140625" customWidth="1"/>
    <col min="10" max="10" width="10.33203125" bestFit="1" customWidth="1"/>
    <col min="20" max="20" width="4.88671875" customWidth="1"/>
    <col min="22" max="22" width="11.5546875" customWidth="1"/>
    <col min="23" max="23" width="17" customWidth="1"/>
  </cols>
  <sheetData>
    <row r="1" spans="1:23">
      <c r="A1" s="3" t="s">
        <v>1</v>
      </c>
      <c r="B1" s="3" t="s">
        <v>2</v>
      </c>
    </row>
    <row r="4" spans="1:23">
      <c r="A4" s="3" t="s">
        <v>11</v>
      </c>
    </row>
    <row r="5" spans="1:23">
      <c r="U5" s="4" t="s">
        <v>12</v>
      </c>
      <c r="V5" s="4">
        <v>3.4</v>
      </c>
    </row>
    <row r="6" spans="1:23">
      <c r="A6" s="7" t="s">
        <v>14</v>
      </c>
      <c r="F6" s="12" t="s">
        <v>13</v>
      </c>
      <c r="U6" s="4" t="s">
        <v>9</v>
      </c>
      <c r="V6" s="4">
        <v>199.9</v>
      </c>
      <c r="W6" s="3"/>
    </row>
    <row r="8" spans="1:23">
      <c r="A8" s="3" t="s">
        <v>0</v>
      </c>
      <c r="B8" s="3"/>
      <c r="C8" s="3"/>
      <c r="D8" s="3"/>
      <c r="E8" s="3" t="s">
        <v>5</v>
      </c>
      <c r="F8" s="3"/>
      <c r="G8" s="3"/>
      <c r="H8" s="3"/>
      <c r="I8" s="3" t="s">
        <v>6</v>
      </c>
      <c r="U8" s="2" t="s">
        <v>7</v>
      </c>
      <c r="V8" s="2" t="s">
        <v>8</v>
      </c>
      <c r="W8" s="5" t="s">
        <v>10</v>
      </c>
    </row>
    <row r="9" spans="1:23">
      <c r="U9" s="1">
        <v>0.22</v>
      </c>
      <c r="V9" s="1">
        <v>0.65</v>
      </c>
      <c r="W9" s="6">
        <f>1/(2*PI()*106.6*U9*0.000001)</f>
        <v>6786.4123781295993</v>
      </c>
    </row>
    <row r="10" spans="1:23">
      <c r="A10" s="4" t="s">
        <v>3</v>
      </c>
      <c r="B10" s="4" t="s">
        <v>8</v>
      </c>
      <c r="C10" s="4" t="s">
        <v>4</v>
      </c>
      <c r="D10" s="3"/>
      <c r="E10" s="4" t="s">
        <v>3</v>
      </c>
      <c r="F10" s="4" t="s">
        <v>8</v>
      </c>
      <c r="G10" s="4" t="s">
        <v>4</v>
      </c>
      <c r="H10" s="3"/>
      <c r="I10" s="4" t="s">
        <v>3</v>
      </c>
      <c r="J10" s="4" t="s">
        <v>8</v>
      </c>
      <c r="K10" s="4" t="s">
        <v>4</v>
      </c>
      <c r="U10" s="1">
        <v>0.47</v>
      </c>
      <c r="V10" s="1">
        <v>1.42</v>
      </c>
      <c r="W10" s="6">
        <f t="shared" ref="W10:W16" si="0">1/(2*PI()*106.6*U10*0.000001)</f>
        <v>3176.6185599755568</v>
      </c>
    </row>
    <row r="11" spans="1:23">
      <c r="A11" s="1">
        <v>43</v>
      </c>
      <c r="B11" s="10">
        <v>3.03</v>
      </c>
      <c r="C11" s="10">
        <v>3.3</v>
      </c>
      <c r="D11" s="8"/>
      <c r="E11" s="1">
        <v>42.44</v>
      </c>
      <c r="F11" s="10">
        <v>1.39</v>
      </c>
      <c r="G11" s="10">
        <v>3.4</v>
      </c>
      <c r="H11" s="8"/>
      <c r="I11" s="1">
        <v>42.44</v>
      </c>
      <c r="J11" s="10">
        <v>0.68</v>
      </c>
      <c r="K11" s="10">
        <v>3.4</v>
      </c>
      <c r="U11" s="1">
        <v>1</v>
      </c>
      <c r="V11" s="1">
        <v>3.15</v>
      </c>
      <c r="W11" s="6">
        <f t="shared" si="0"/>
        <v>1493.0107231885117</v>
      </c>
    </row>
    <row r="12" spans="1:23">
      <c r="A12" s="1">
        <v>102.7</v>
      </c>
      <c r="B12" s="10">
        <v>6.6</v>
      </c>
      <c r="C12" s="10">
        <v>3.25</v>
      </c>
      <c r="D12" s="8"/>
      <c r="E12" s="1">
        <v>99.1</v>
      </c>
      <c r="F12" s="10">
        <v>3.12</v>
      </c>
      <c r="G12" s="10">
        <v>3.3</v>
      </c>
      <c r="H12" s="8"/>
      <c r="I12" s="1">
        <v>99.1</v>
      </c>
      <c r="J12" s="10">
        <v>1.54</v>
      </c>
      <c r="K12" s="10">
        <v>3.35</v>
      </c>
      <c r="U12" s="1">
        <v>2.2000000000000002</v>
      </c>
      <c r="V12" s="1">
        <v>6.05</v>
      </c>
      <c r="W12" s="6">
        <f t="shared" si="0"/>
        <v>678.64123781295984</v>
      </c>
    </row>
    <row r="13" spans="1:23">
      <c r="A13" s="1">
        <v>150</v>
      </c>
      <c r="B13" s="10">
        <v>9.3800000000000008</v>
      </c>
      <c r="C13" s="10">
        <v>3</v>
      </c>
      <c r="D13" s="8"/>
      <c r="E13" s="1">
        <v>151.30000000000001</v>
      </c>
      <c r="F13" s="10">
        <v>4.76</v>
      </c>
      <c r="G13" s="10">
        <v>3.25</v>
      </c>
      <c r="H13" s="8"/>
      <c r="I13" s="1">
        <v>151.30000000000001</v>
      </c>
      <c r="J13" s="10">
        <v>2.34</v>
      </c>
      <c r="K13" s="10">
        <v>3.4</v>
      </c>
      <c r="U13" s="1">
        <v>4.7</v>
      </c>
      <c r="V13" s="1">
        <v>11.56</v>
      </c>
      <c r="W13" s="6">
        <f t="shared" si="0"/>
        <v>317.66185599755568</v>
      </c>
    </row>
    <row r="14" spans="1:23">
      <c r="A14" s="1">
        <v>200.2</v>
      </c>
      <c r="B14" s="10">
        <v>11.84</v>
      </c>
      <c r="C14" s="10">
        <v>2.8</v>
      </c>
      <c r="D14" s="8"/>
      <c r="E14" s="1">
        <v>202.3</v>
      </c>
      <c r="F14" s="10">
        <v>6.13</v>
      </c>
      <c r="G14" s="10">
        <v>3.2</v>
      </c>
      <c r="H14" s="8"/>
      <c r="I14" s="1">
        <v>202.3</v>
      </c>
      <c r="J14" s="10">
        <v>3.1</v>
      </c>
      <c r="K14" s="10">
        <v>3.3</v>
      </c>
      <c r="U14" s="1">
        <v>6.8</v>
      </c>
      <c r="V14" s="1">
        <v>14.55</v>
      </c>
      <c r="W14" s="6">
        <f t="shared" si="0"/>
        <v>219.56040046889879</v>
      </c>
    </row>
    <row r="15" spans="1:23">
      <c r="A15" s="1">
        <v>264.2</v>
      </c>
      <c r="B15" s="10">
        <v>14.29</v>
      </c>
      <c r="C15" s="10">
        <v>2.6</v>
      </c>
      <c r="D15" s="8"/>
      <c r="E15" s="1">
        <v>265.89999999999998</v>
      </c>
      <c r="F15" s="10">
        <v>7.85</v>
      </c>
      <c r="G15" s="10">
        <v>3.1</v>
      </c>
      <c r="H15" s="8"/>
      <c r="I15" s="1">
        <v>265.8</v>
      </c>
      <c r="J15" s="10">
        <v>4.01</v>
      </c>
      <c r="K15" s="10">
        <v>3.3</v>
      </c>
      <c r="U15" s="1">
        <v>10</v>
      </c>
      <c r="V15" s="1">
        <v>17.27</v>
      </c>
      <c r="W15" s="6">
        <f t="shared" si="0"/>
        <v>149.30107231885117</v>
      </c>
    </row>
    <row r="16" spans="1:23">
      <c r="A16" s="1">
        <v>316.39999999999998</v>
      </c>
      <c r="B16" s="10">
        <v>15.2</v>
      </c>
      <c r="C16" s="10">
        <v>2.2999999999999998</v>
      </c>
      <c r="D16" s="8"/>
      <c r="E16" s="1">
        <v>321</v>
      </c>
      <c r="F16" s="10">
        <v>9.2200000000000006</v>
      </c>
      <c r="G16" s="10">
        <v>3.02</v>
      </c>
      <c r="H16" s="8"/>
      <c r="I16" s="1">
        <v>321</v>
      </c>
      <c r="J16" s="10">
        <v>4.87</v>
      </c>
      <c r="K16" s="10">
        <v>3.3</v>
      </c>
      <c r="U16" s="1">
        <v>15</v>
      </c>
      <c r="V16" s="1">
        <v>18.64</v>
      </c>
      <c r="W16" s="6">
        <f t="shared" si="0"/>
        <v>99.534048212567455</v>
      </c>
    </row>
    <row r="17" spans="1:11">
      <c r="A17" s="1">
        <v>412.9</v>
      </c>
      <c r="B17" s="10">
        <v>17</v>
      </c>
      <c r="C17" s="10">
        <v>2</v>
      </c>
      <c r="D17" s="8"/>
      <c r="E17" s="1">
        <v>408.5</v>
      </c>
      <c r="F17" s="10">
        <v>11.1</v>
      </c>
      <c r="G17" s="10">
        <v>2.9</v>
      </c>
      <c r="H17" s="8"/>
      <c r="I17" s="1">
        <v>408.5</v>
      </c>
      <c r="J17" s="10">
        <v>6.13</v>
      </c>
      <c r="K17" s="10">
        <v>3.2</v>
      </c>
    </row>
    <row r="18" spans="1:11">
      <c r="A18" s="1">
        <v>503.1</v>
      </c>
      <c r="B18" s="10">
        <v>17.88</v>
      </c>
      <c r="C18" s="10">
        <v>1.73</v>
      </c>
      <c r="D18" s="8"/>
      <c r="E18" s="1">
        <v>504.7</v>
      </c>
      <c r="F18" s="10">
        <v>12.86</v>
      </c>
      <c r="G18" s="10">
        <v>2.7</v>
      </c>
      <c r="H18" s="8"/>
      <c r="I18" s="1">
        <v>504.7</v>
      </c>
      <c r="J18" s="10">
        <v>7.3</v>
      </c>
      <c r="K18" s="10">
        <v>3.17</v>
      </c>
    </row>
    <row r="19" spans="1:11">
      <c r="A19" s="1">
        <v>678.6</v>
      </c>
      <c r="B19" s="10">
        <v>19.149999999999999</v>
      </c>
      <c r="C19" s="10">
        <v>1.4</v>
      </c>
      <c r="D19" s="8"/>
      <c r="E19" s="1">
        <v>681.8</v>
      </c>
      <c r="F19" s="10">
        <v>14.99</v>
      </c>
      <c r="G19" s="10">
        <v>2.4</v>
      </c>
      <c r="H19" s="8"/>
      <c r="I19" s="1">
        <v>681.8</v>
      </c>
      <c r="J19" s="10">
        <v>9.36</v>
      </c>
      <c r="K19" s="10">
        <v>3</v>
      </c>
    </row>
    <row r="20" spans="1:11">
      <c r="A20" s="1">
        <v>761.5</v>
      </c>
      <c r="B20" s="10">
        <v>19.3</v>
      </c>
      <c r="C20" s="10">
        <v>1.23</v>
      </c>
      <c r="D20" s="8"/>
      <c r="E20" s="1">
        <v>768.1</v>
      </c>
      <c r="F20" s="10">
        <v>15.49</v>
      </c>
      <c r="G20" s="10">
        <v>2.2000000000000002</v>
      </c>
      <c r="H20" s="8"/>
      <c r="I20" s="1">
        <v>768.1</v>
      </c>
      <c r="J20" s="10">
        <v>10.17</v>
      </c>
      <c r="K20" s="10">
        <v>2.93</v>
      </c>
    </row>
    <row r="21" spans="1:11">
      <c r="A21" s="1">
        <v>894.1</v>
      </c>
      <c r="B21" s="10">
        <v>19.72</v>
      </c>
      <c r="C21" s="10">
        <v>1.1000000000000001</v>
      </c>
      <c r="D21" s="8"/>
      <c r="E21" s="1">
        <v>893.9</v>
      </c>
      <c r="F21" s="10">
        <v>16.63</v>
      </c>
      <c r="G21" s="10">
        <v>2.0299999999999998</v>
      </c>
      <c r="H21" s="8"/>
      <c r="I21" s="1">
        <v>893.9</v>
      </c>
      <c r="J21" s="10">
        <v>11.43</v>
      </c>
      <c r="K21" s="10">
        <v>2.82</v>
      </c>
    </row>
    <row r="22" spans="1:11">
      <c r="A22" s="9">
        <v>1058</v>
      </c>
      <c r="B22" s="11">
        <v>21.1</v>
      </c>
      <c r="C22" s="10">
        <v>1</v>
      </c>
      <c r="D22" s="8"/>
      <c r="E22" s="1">
        <v>1056</v>
      </c>
      <c r="F22" s="10">
        <v>17.47</v>
      </c>
      <c r="G22" s="10">
        <v>1.84</v>
      </c>
      <c r="H22" s="8"/>
      <c r="I22" s="1">
        <v>1056</v>
      </c>
      <c r="J22" s="10">
        <v>12.74</v>
      </c>
      <c r="K22" s="10">
        <v>2.7</v>
      </c>
    </row>
    <row r="23" spans="1:11">
      <c r="A23" s="1">
        <v>1155</v>
      </c>
      <c r="B23" s="10">
        <v>21.5</v>
      </c>
      <c r="C23" s="10">
        <f>1.85/2</f>
        <v>0.92500000000000004</v>
      </c>
      <c r="D23" s="8"/>
      <c r="E23" s="1">
        <v>1146</v>
      </c>
      <c r="F23" s="10">
        <v>17.93</v>
      </c>
      <c r="G23" s="10">
        <v>1.8</v>
      </c>
      <c r="H23" s="8"/>
      <c r="I23" s="1">
        <v>1146</v>
      </c>
      <c r="J23" s="10">
        <v>13.24</v>
      </c>
      <c r="K23" s="10">
        <v>2.6</v>
      </c>
    </row>
    <row r="24" spans="1:11">
      <c r="A24" s="1">
        <v>1285</v>
      </c>
      <c r="B24" s="10">
        <v>21.5</v>
      </c>
      <c r="C24" s="10">
        <f>1.7/2</f>
        <v>0.85</v>
      </c>
      <c r="D24" s="8"/>
      <c r="E24" s="1">
        <v>1284</v>
      </c>
      <c r="F24" s="10">
        <v>18.39</v>
      </c>
      <c r="G24" s="10">
        <v>1.63</v>
      </c>
      <c r="H24" s="8"/>
      <c r="I24" s="1">
        <v>1284</v>
      </c>
      <c r="J24" s="10">
        <v>13.95</v>
      </c>
      <c r="K24" s="10">
        <v>2.4</v>
      </c>
    </row>
    <row r="25" spans="1:11">
      <c r="A25" s="1">
        <v>1457</v>
      </c>
      <c r="B25" s="10">
        <v>22</v>
      </c>
      <c r="C25" s="10">
        <f>1.5/2</f>
        <v>0.75</v>
      </c>
      <c r="D25" s="8"/>
      <c r="E25" s="1">
        <v>1474</v>
      </c>
      <c r="F25" s="10">
        <v>18.63</v>
      </c>
      <c r="G25" s="10">
        <v>1.4</v>
      </c>
      <c r="H25" s="8"/>
      <c r="I25" s="1">
        <v>1474</v>
      </c>
      <c r="J25" s="10">
        <v>15.38</v>
      </c>
      <c r="K25" s="10">
        <v>2.35</v>
      </c>
    </row>
    <row r="26" spans="1:11">
      <c r="A26" s="1">
        <v>1884</v>
      </c>
      <c r="B26" s="10">
        <v>22</v>
      </c>
      <c r="C26" s="10">
        <f>1.2/2</f>
        <v>0.6</v>
      </c>
      <c r="D26" s="8"/>
      <c r="E26" s="1">
        <v>1890</v>
      </c>
      <c r="F26" s="10">
        <v>19.09</v>
      </c>
      <c r="G26" s="10">
        <f>2.23/2</f>
        <v>1.115</v>
      </c>
      <c r="H26" s="8"/>
      <c r="I26" s="1">
        <v>1890</v>
      </c>
      <c r="J26" s="10">
        <v>16.3</v>
      </c>
      <c r="K26" s="10">
        <v>1.98</v>
      </c>
    </row>
    <row r="27" spans="1:11">
      <c r="A27" s="1">
        <v>2684</v>
      </c>
      <c r="B27" s="10">
        <v>21.9</v>
      </c>
      <c r="C27" s="10">
        <v>0.45</v>
      </c>
      <c r="D27" s="8"/>
      <c r="E27" s="1">
        <v>2674</v>
      </c>
      <c r="F27" s="10">
        <v>19.79</v>
      </c>
      <c r="G27" s="10">
        <f>1.65/2</f>
        <v>0.82499999999999996</v>
      </c>
      <c r="H27" s="8"/>
      <c r="I27" s="1">
        <v>2674</v>
      </c>
      <c r="J27" s="10">
        <v>18.37</v>
      </c>
      <c r="K27" s="10">
        <f>3.02/2</f>
        <v>1.51</v>
      </c>
    </row>
    <row r="28" spans="1:11">
      <c r="A28" s="1">
        <v>3006</v>
      </c>
      <c r="B28" s="10">
        <v>21.8</v>
      </c>
      <c r="C28" s="10">
        <v>0.4</v>
      </c>
      <c r="D28" s="8"/>
      <c r="E28" s="1">
        <v>3025</v>
      </c>
      <c r="F28" s="10">
        <v>20.7</v>
      </c>
      <c r="G28" s="10">
        <f>0.8</f>
        <v>0.8</v>
      </c>
      <c r="H28" s="8"/>
      <c r="I28" s="1">
        <v>3025</v>
      </c>
      <c r="J28" s="10">
        <v>18.579999999999998</v>
      </c>
      <c r="K28" s="10">
        <f>2.8/2</f>
        <v>1.4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Winchester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French, Andrew</dc:creator>
  <cp:lastModifiedBy>Andrew French</cp:lastModifiedBy>
  <dcterms:created xsi:type="dcterms:W3CDTF">2020-09-26T16:50:00Z</dcterms:created>
  <dcterms:modified xsi:type="dcterms:W3CDTF">2020-09-27T12:22:53Z</dcterms:modified>
</cp:coreProperties>
</file>