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64" i="1"/>
  <c r="B165" s="1"/>
  <c r="B153"/>
  <c r="B154" s="1"/>
  <c r="B133"/>
  <c r="B134" s="1"/>
  <c r="B34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33"/>
  <c r="I4"/>
  <c r="I5" s="1"/>
  <c r="C10"/>
  <c r="D10" s="1"/>
  <c r="C11"/>
  <c r="D11" s="1"/>
  <c r="C12"/>
  <c r="D12" s="1"/>
  <c r="C13"/>
  <c r="D13" s="1"/>
  <c r="C14"/>
  <c r="D14" s="1"/>
  <c r="C15"/>
  <c r="D15" s="1"/>
  <c r="C16"/>
  <c r="D16" s="1"/>
  <c r="C17"/>
  <c r="D17" s="1"/>
  <c r="E17" s="1"/>
  <c r="C18"/>
  <c r="D18" s="1"/>
  <c r="C19"/>
  <c r="D19" s="1"/>
  <c r="C20"/>
  <c r="D20" s="1"/>
  <c r="C21"/>
  <c r="D21" s="1"/>
  <c r="E21" s="1"/>
  <c r="C22"/>
  <c r="D22" s="1"/>
  <c r="C23"/>
  <c r="D23" s="1"/>
  <c r="C24"/>
  <c r="D24" s="1"/>
  <c r="C25"/>
  <c r="D25" s="1"/>
  <c r="E25" s="1"/>
  <c r="C26"/>
  <c r="D26" s="1"/>
  <c r="C27"/>
  <c r="D27" s="1"/>
  <c r="C28"/>
  <c r="D28" s="1"/>
  <c r="C29"/>
  <c r="D29" s="1"/>
  <c r="E29" s="1"/>
  <c r="C9"/>
  <c r="D9" s="1"/>
  <c r="B28"/>
  <c r="B29" s="1"/>
  <c r="B25"/>
  <c r="B26" s="1"/>
  <c r="B27" s="1"/>
  <c r="B11"/>
  <c r="B12" s="1"/>
  <c r="B13" s="1"/>
  <c r="B14" s="1"/>
  <c r="B15" s="1"/>
  <c r="B16" s="1"/>
  <c r="B10"/>
  <c r="E13" l="1"/>
  <c r="F9"/>
  <c r="E9"/>
  <c r="F26"/>
  <c r="E26"/>
  <c r="F22"/>
  <c r="E22"/>
  <c r="F18"/>
  <c r="E18"/>
  <c r="F14"/>
  <c r="E14"/>
  <c r="F10"/>
  <c r="E10"/>
  <c r="C32"/>
  <c r="D32" s="1"/>
  <c r="E15"/>
  <c r="F15"/>
  <c r="E27"/>
  <c r="F27"/>
  <c r="E23"/>
  <c r="F23"/>
  <c r="E19"/>
  <c r="F19"/>
  <c r="E11"/>
  <c r="F11"/>
  <c r="E28"/>
  <c r="F28"/>
  <c r="E24"/>
  <c r="F24"/>
  <c r="E20"/>
  <c r="F20"/>
  <c r="E16"/>
  <c r="F16"/>
  <c r="E12"/>
  <c r="F12"/>
  <c r="F29"/>
  <c r="F25"/>
  <c r="F21"/>
  <c r="F17"/>
  <c r="F13"/>
  <c r="C165"/>
  <c r="D165" s="1"/>
  <c r="B166"/>
  <c r="C164"/>
  <c r="D164" s="1"/>
  <c r="C154"/>
  <c r="D154" s="1"/>
  <c r="B155"/>
  <c r="C153"/>
  <c r="D153" s="1"/>
  <c r="B135"/>
  <c r="C134"/>
  <c r="D134" s="1"/>
  <c r="C133"/>
  <c r="D133" s="1"/>
  <c r="B105"/>
  <c r="C104"/>
  <c r="D104" s="1"/>
  <c r="C102"/>
  <c r="D102" s="1"/>
  <c r="C94"/>
  <c r="D94" s="1"/>
  <c r="C86"/>
  <c r="D86" s="1"/>
  <c r="C82"/>
  <c r="D82" s="1"/>
  <c r="C74"/>
  <c r="D74" s="1"/>
  <c r="C66"/>
  <c r="D66" s="1"/>
  <c r="C58"/>
  <c r="D58" s="1"/>
  <c r="C103"/>
  <c r="D103" s="1"/>
  <c r="C91"/>
  <c r="D91" s="1"/>
  <c r="C87"/>
  <c r="D87" s="1"/>
  <c r="C75"/>
  <c r="D75" s="1"/>
  <c r="C100"/>
  <c r="D100" s="1"/>
  <c r="C96"/>
  <c r="D96" s="1"/>
  <c r="C92"/>
  <c r="D92" s="1"/>
  <c r="C88"/>
  <c r="D88" s="1"/>
  <c r="C84"/>
  <c r="D84" s="1"/>
  <c r="C80"/>
  <c r="D80" s="1"/>
  <c r="C76"/>
  <c r="D76" s="1"/>
  <c r="C72"/>
  <c r="D72" s="1"/>
  <c r="C68"/>
  <c r="D68" s="1"/>
  <c r="C64"/>
  <c r="D64" s="1"/>
  <c r="C60"/>
  <c r="D60" s="1"/>
  <c r="C56"/>
  <c r="D56" s="1"/>
  <c r="C98"/>
  <c r="D98" s="1"/>
  <c r="C90"/>
  <c r="D90" s="1"/>
  <c r="C78"/>
  <c r="D78" s="1"/>
  <c r="C70"/>
  <c r="D70" s="1"/>
  <c r="C62"/>
  <c r="D62" s="1"/>
  <c r="C54"/>
  <c r="D54" s="1"/>
  <c r="C99"/>
  <c r="D99" s="1"/>
  <c r="C95"/>
  <c r="D95" s="1"/>
  <c r="C83"/>
  <c r="D83" s="1"/>
  <c r="C79"/>
  <c r="D79" s="1"/>
  <c r="C71"/>
  <c r="D71" s="1"/>
  <c r="C67"/>
  <c r="D67" s="1"/>
  <c r="C63"/>
  <c r="D63" s="1"/>
  <c r="C59"/>
  <c r="D59" s="1"/>
  <c r="C55"/>
  <c r="D55" s="1"/>
  <c r="C101"/>
  <c r="D101" s="1"/>
  <c r="C97"/>
  <c r="D97" s="1"/>
  <c r="C93"/>
  <c r="D93" s="1"/>
  <c r="C89"/>
  <c r="D89" s="1"/>
  <c r="C85"/>
  <c r="D85" s="1"/>
  <c r="C81"/>
  <c r="D81" s="1"/>
  <c r="C77"/>
  <c r="D77" s="1"/>
  <c r="C73"/>
  <c r="D73" s="1"/>
  <c r="C69"/>
  <c r="D69" s="1"/>
  <c r="C65"/>
  <c r="D65" s="1"/>
  <c r="C61"/>
  <c r="D61" s="1"/>
  <c r="C57"/>
  <c r="D57" s="1"/>
  <c r="C53"/>
  <c r="D53" s="1"/>
  <c r="C34"/>
  <c r="D34" s="1"/>
  <c r="C33"/>
  <c r="D33" s="1"/>
  <c r="B17"/>
  <c r="B18" s="1"/>
  <c r="B19" s="1"/>
  <c r="B20" s="1"/>
  <c r="B21" s="1"/>
  <c r="B22" s="1"/>
  <c r="B23" s="1"/>
  <c r="B24" s="1"/>
  <c r="C166" l="1"/>
  <c r="D166" s="1"/>
  <c r="B167"/>
  <c r="C155"/>
  <c r="D155" s="1"/>
  <c r="B156"/>
  <c r="C135"/>
  <c r="D135" s="1"/>
  <c r="B136"/>
  <c r="B106"/>
  <c r="C105"/>
  <c r="D105" s="1"/>
  <c r="C35"/>
  <c r="D35" s="1"/>
  <c r="B168" l="1"/>
  <c r="C167"/>
  <c r="D167" s="1"/>
  <c r="B157"/>
  <c r="C156"/>
  <c r="D156" s="1"/>
  <c r="C136"/>
  <c r="D136" s="1"/>
  <c r="B137"/>
  <c r="B107"/>
  <c r="C106"/>
  <c r="D106" s="1"/>
  <c r="C36"/>
  <c r="D36" s="1"/>
  <c r="B169" l="1"/>
  <c r="C168"/>
  <c r="D168" s="1"/>
  <c r="B158"/>
  <c r="C157"/>
  <c r="D157" s="1"/>
  <c r="B138"/>
  <c r="C137"/>
  <c r="D137" s="1"/>
  <c r="B108"/>
  <c r="C107"/>
  <c r="D107" s="1"/>
  <c r="C37"/>
  <c r="D37" s="1"/>
  <c r="C169" l="1"/>
  <c r="D169" s="1"/>
  <c r="B170"/>
  <c r="C158"/>
  <c r="D158" s="1"/>
  <c r="B159"/>
  <c r="B139"/>
  <c r="C138"/>
  <c r="D138" s="1"/>
  <c r="B109"/>
  <c r="C108"/>
  <c r="D108" s="1"/>
  <c r="C38"/>
  <c r="D38" s="1"/>
  <c r="C170" l="1"/>
  <c r="D170" s="1"/>
  <c r="B171"/>
  <c r="C159"/>
  <c r="D159" s="1"/>
  <c r="B160"/>
  <c r="C139"/>
  <c r="D139" s="1"/>
  <c r="B140"/>
  <c r="B110"/>
  <c r="C109"/>
  <c r="D109" s="1"/>
  <c r="C39"/>
  <c r="D39" s="1"/>
  <c r="B172" l="1"/>
  <c r="C171"/>
  <c r="D171" s="1"/>
  <c r="B161"/>
  <c r="C160"/>
  <c r="D160" s="1"/>
  <c r="C140"/>
  <c r="D140" s="1"/>
  <c r="B141"/>
  <c r="B111"/>
  <c r="C110"/>
  <c r="D110" s="1"/>
  <c r="C40"/>
  <c r="D40" s="1"/>
  <c r="B173" l="1"/>
  <c r="C172"/>
  <c r="D172" s="1"/>
  <c r="B162"/>
  <c r="C161"/>
  <c r="D161" s="1"/>
  <c r="B142"/>
  <c r="C141"/>
  <c r="D141" s="1"/>
  <c r="B112"/>
  <c r="C111"/>
  <c r="D111" s="1"/>
  <c r="C41"/>
  <c r="D41" s="1"/>
  <c r="C173" l="1"/>
  <c r="D173" s="1"/>
  <c r="B174"/>
  <c r="C162"/>
  <c r="D162" s="1"/>
  <c r="B163"/>
  <c r="C163" s="1"/>
  <c r="D163" s="1"/>
  <c r="B143"/>
  <c r="C142"/>
  <c r="D142" s="1"/>
  <c r="B113"/>
  <c r="C112"/>
  <c r="D112" s="1"/>
  <c r="C42"/>
  <c r="D42" s="1"/>
  <c r="C174" l="1"/>
  <c r="D174" s="1"/>
  <c r="B175"/>
  <c r="C143"/>
  <c r="D143" s="1"/>
  <c r="B144"/>
  <c r="B114"/>
  <c r="C113"/>
  <c r="D113" s="1"/>
  <c r="C43"/>
  <c r="D43" s="1"/>
  <c r="B176" l="1"/>
  <c r="C175"/>
  <c r="D175" s="1"/>
  <c r="C144"/>
  <c r="D144" s="1"/>
  <c r="B145"/>
  <c r="B115"/>
  <c r="C114"/>
  <c r="D114" s="1"/>
  <c r="C44"/>
  <c r="D44" s="1"/>
  <c r="B177" l="1"/>
  <c r="C176"/>
  <c r="D176" s="1"/>
  <c r="B146"/>
  <c r="C145"/>
  <c r="D145" s="1"/>
  <c r="B116"/>
  <c r="C115"/>
  <c r="D115" s="1"/>
  <c r="C45"/>
  <c r="D45" s="1"/>
  <c r="C177" l="1"/>
  <c r="D177" s="1"/>
  <c r="B178"/>
  <c r="B147"/>
  <c r="C146"/>
  <c r="D146" s="1"/>
  <c r="B117"/>
  <c r="C116"/>
  <c r="D116" s="1"/>
  <c r="C46"/>
  <c r="D46" s="1"/>
  <c r="C178" l="1"/>
  <c r="D178" s="1"/>
  <c r="B179"/>
  <c r="C147"/>
  <c r="D147" s="1"/>
  <c r="B148"/>
  <c r="B118"/>
  <c r="C117"/>
  <c r="D117" s="1"/>
  <c r="C47"/>
  <c r="D47" s="1"/>
  <c r="B180" l="1"/>
  <c r="C179"/>
  <c r="D179" s="1"/>
  <c r="C148"/>
  <c r="D148" s="1"/>
  <c r="B149"/>
  <c r="B119"/>
  <c r="C118"/>
  <c r="D118" s="1"/>
  <c r="C48"/>
  <c r="D48" s="1"/>
  <c r="B181" l="1"/>
  <c r="C180"/>
  <c r="D180" s="1"/>
  <c r="B150"/>
  <c r="C149"/>
  <c r="D149" s="1"/>
  <c r="B120"/>
  <c r="C119"/>
  <c r="D119" s="1"/>
  <c r="C49"/>
  <c r="D49" s="1"/>
  <c r="B182" l="1"/>
  <c r="C181"/>
  <c r="D181" s="1"/>
  <c r="B151"/>
  <c r="C150"/>
  <c r="D150" s="1"/>
  <c r="B121"/>
  <c r="C120"/>
  <c r="D120" s="1"/>
  <c r="C50"/>
  <c r="D50" s="1"/>
  <c r="C182" l="1"/>
  <c r="D182" s="1"/>
  <c r="C151"/>
  <c r="D151" s="1"/>
  <c r="B152"/>
  <c r="C152" s="1"/>
  <c r="D152" s="1"/>
  <c r="B122"/>
  <c r="C121"/>
  <c r="D121" s="1"/>
  <c r="C52"/>
  <c r="D52" s="1"/>
  <c r="C51"/>
  <c r="D51" s="1"/>
  <c r="B123" l="1"/>
  <c r="C122"/>
  <c r="D122" s="1"/>
  <c r="B124" l="1"/>
  <c r="C123"/>
  <c r="D123" s="1"/>
  <c r="B125" l="1"/>
  <c r="C124"/>
  <c r="D124" s="1"/>
  <c r="B126" l="1"/>
  <c r="C125"/>
  <c r="D125" s="1"/>
  <c r="B127" l="1"/>
  <c r="C126"/>
  <c r="D126" s="1"/>
  <c r="B128" l="1"/>
  <c r="C127"/>
  <c r="D127" s="1"/>
  <c r="B129" l="1"/>
  <c r="C128"/>
  <c r="D128" s="1"/>
  <c r="B130" l="1"/>
  <c r="C129"/>
  <c r="D129" s="1"/>
  <c r="B131" l="1"/>
  <c r="C130"/>
  <c r="D130" s="1"/>
  <c r="B132" l="1"/>
  <c r="C132" s="1"/>
  <c r="D132" s="1"/>
  <c r="C131"/>
  <c r="D131" s="1"/>
</calcChain>
</file>

<file path=xl/sharedStrings.xml><?xml version="1.0" encoding="utf-8"?>
<sst xmlns="http://schemas.openxmlformats.org/spreadsheetml/2006/main" count="17" uniqueCount="16">
  <si>
    <t>Thermistor model</t>
  </si>
  <si>
    <t>Tmin /degC</t>
  </si>
  <si>
    <t>Tmax /degC</t>
  </si>
  <si>
    <t>T /degC</t>
  </si>
  <si>
    <t>R0 /ohms</t>
  </si>
  <si>
    <t>k</t>
  </si>
  <si>
    <t>r optimal /ohms</t>
  </si>
  <si>
    <t>R /ohms</t>
  </si>
  <si>
    <t>V /volts</t>
  </si>
  <si>
    <t>V0 /volts</t>
  </si>
  <si>
    <t>r /ohms</t>
  </si>
  <si>
    <t>optimal</t>
  </si>
  <si>
    <t>given r</t>
  </si>
  <si>
    <t>r</t>
  </si>
  <si>
    <t>deltaV /volts</t>
  </si>
  <si>
    <t>Max deltaV /volts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</si>
</sst>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2" borderId="0" xfId="0" applyFont="1" applyFill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164" fontId="3" fillId="5" borderId="1" xfId="0" applyNumberFormat="1" applyFont="1" applyFill="1" applyBorder="1" applyAlignment="1">
      <alignment horizontal="left"/>
    </xf>
    <xf numFmtId="2" fontId="3" fillId="5" borderId="1" xfId="0" applyNumberFormat="1" applyFont="1" applyFill="1" applyBorder="1" applyAlignment="1">
      <alignment horizontal="left"/>
    </xf>
    <xf numFmtId="0" fontId="2" fillId="5" borderId="0" xfId="0" applyFont="1" applyFill="1" applyAlignment="1">
      <alignment horizontal="left"/>
    </xf>
    <xf numFmtId="165" fontId="3" fillId="5" borderId="1" xfId="0" applyNumberFormat="1" applyFont="1" applyFill="1" applyBorder="1" applyAlignment="1">
      <alignment horizontal="left"/>
    </xf>
    <xf numFmtId="165" fontId="0" fillId="0" borderId="1" xfId="0" applyNumberFormat="1" applyBorder="1" applyAlignment="1">
      <alignment horizontal="left"/>
    </xf>
    <xf numFmtId="1" fontId="0" fillId="0" borderId="1" xfId="0" applyNumberFormat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Thermistor</a:t>
            </a:r>
            <a:r>
              <a:rPr lang="en-US" baseline="0"/>
              <a:t> resistance vs temperature</a:t>
            </a:r>
            <a:endParaRPr lang="en-US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R vs T</c:v>
          </c:tx>
          <c:spPr>
            <a:ln w="28575">
              <a:solidFill>
                <a:srgbClr val="0070C0"/>
              </a:solidFill>
            </a:ln>
          </c:spPr>
          <c:xVal>
            <c:numRef>
              <c:f>Sheet1!$C$9:$C$29</c:f>
              <c:numCache>
                <c:formatCode>General</c:formatCode>
                <c:ptCount val="21"/>
                <c:pt idx="0">
                  <c:v>0</c:v>
                </c:pt>
                <c:pt idx="1">
                  <c:v>4.5</c:v>
                </c:pt>
                <c:pt idx="2">
                  <c:v>9</c:v>
                </c:pt>
                <c:pt idx="3">
                  <c:v>13.500000000000002</c:v>
                </c:pt>
                <c:pt idx="4">
                  <c:v>18</c:v>
                </c:pt>
                <c:pt idx="5">
                  <c:v>22.5</c:v>
                </c:pt>
                <c:pt idx="6">
                  <c:v>27</c:v>
                </c:pt>
                <c:pt idx="7">
                  <c:v>31.499999999999996</c:v>
                </c:pt>
                <c:pt idx="8">
                  <c:v>36</c:v>
                </c:pt>
                <c:pt idx="9">
                  <c:v>40.499999999999993</c:v>
                </c:pt>
                <c:pt idx="10">
                  <c:v>44.999999999999993</c:v>
                </c:pt>
                <c:pt idx="11">
                  <c:v>49.499999999999993</c:v>
                </c:pt>
                <c:pt idx="12">
                  <c:v>54</c:v>
                </c:pt>
                <c:pt idx="13">
                  <c:v>58.5</c:v>
                </c:pt>
                <c:pt idx="14">
                  <c:v>63.000000000000007</c:v>
                </c:pt>
                <c:pt idx="15">
                  <c:v>67.500000000000014</c:v>
                </c:pt>
                <c:pt idx="16">
                  <c:v>72.000000000000014</c:v>
                </c:pt>
                <c:pt idx="17">
                  <c:v>76.500000000000014</c:v>
                </c:pt>
                <c:pt idx="18">
                  <c:v>81.000000000000028</c:v>
                </c:pt>
                <c:pt idx="19">
                  <c:v>85.500000000000028</c:v>
                </c:pt>
                <c:pt idx="20">
                  <c:v>90.000000000000014</c:v>
                </c:pt>
              </c:numCache>
            </c:numRef>
          </c:xVal>
          <c:yVal>
            <c:numRef>
              <c:f>Sheet1!$D$9:$D$29</c:f>
              <c:numCache>
                <c:formatCode>0.00</c:formatCode>
                <c:ptCount val="21"/>
                <c:pt idx="0">
                  <c:v>1183</c:v>
                </c:pt>
                <c:pt idx="1">
                  <c:v>1047.1828777735398</c:v>
                </c:pt>
                <c:pt idx="2">
                  <c:v>926.95856255458352</c:v>
                </c:pt>
                <c:pt idx="3">
                  <c:v>820.53688513333259</c:v>
                </c:pt>
                <c:pt idx="4">
                  <c:v>726.33320092414181</c:v>
                </c:pt>
                <c:pt idx="5">
                  <c:v>642.94479422333848</c:v>
                </c:pt>
                <c:pt idx="6">
                  <c:v>569.12999143221634</c:v>
                </c:pt>
                <c:pt idx="7">
                  <c:v>503.78967223602569</c:v>
                </c:pt>
                <c:pt idx="8">
                  <c:v>445.95090343593381</c:v>
                </c:pt>
                <c:pt idx="9">
                  <c:v>394.75245173774402</c:v>
                </c:pt>
                <c:pt idx="10">
                  <c:v>349.43195977928252</c:v>
                </c:pt>
                <c:pt idx="11">
                  <c:v>309.31459444439292</c:v>
                </c:pt>
                <c:pt idx="12">
                  <c:v>273.80299843417976</c:v>
                </c:pt>
                <c:pt idx="13">
                  <c:v>242.36839547195973</c:v>
                </c:pt>
                <c:pt idx="14">
                  <c:v>214.54271669626553</c:v>
                </c:pt>
                <c:pt idx="15">
                  <c:v>189.91163100198526</c:v>
                </c:pt>
                <c:pt idx="16">
                  <c:v>168.10837554972571</c:v>
                </c:pt>
                <c:pt idx="17">
                  <c:v>148.80829457818825</c:v>
                </c:pt>
                <c:pt idx="18">
                  <c:v>131.72400520114945</c:v>
                </c:pt>
                <c:pt idx="19">
                  <c:v>116.60111820659036</c:v>
                </c:pt>
                <c:pt idx="20">
                  <c:v>103.2144501396365</c:v>
                </c:pt>
              </c:numCache>
            </c:numRef>
          </c:yVal>
        </c:ser>
        <c:axId val="153982080"/>
        <c:axId val="153980288"/>
      </c:scatterChart>
      <c:valAx>
        <c:axId val="153982080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Temperature</a:t>
                </a:r>
                <a:r>
                  <a:rPr lang="en-GB" baseline="0"/>
                  <a:t> /degC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153980288"/>
        <c:crosses val="autoZero"/>
        <c:crossBetween val="midCat"/>
      </c:valAx>
      <c:valAx>
        <c:axId val="1539802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Resistance</a:t>
                </a:r>
                <a:r>
                  <a:rPr lang="en-GB" baseline="0"/>
                  <a:t> /ohms</a:t>
                </a:r>
                <a:endParaRPr lang="en-GB"/>
              </a:p>
            </c:rich>
          </c:tx>
          <c:layout/>
        </c:title>
        <c:numFmt formatCode="0.00" sourceLinked="1"/>
        <c:tickLblPos val="nextTo"/>
        <c:crossAx val="153982080"/>
        <c:crosses val="autoZero"/>
        <c:crossBetween val="midCat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>
                <a:latin typeface="+mn-lt"/>
              </a:rPr>
              <a:t>Voltage</a:t>
            </a:r>
            <a:r>
              <a:rPr lang="en-US" baseline="0">
                <a:latin typeface="+mn-lt"/>
              </a:rPr>
              <a:t> range </a:t>
            </a:r>
            <a:r>
              <a:rPr lang="en-US">
                <a:latin typeface="Symbol" pitchFamily="18" charset="2"/>
              </a:rPr>
              <a:t>D</a:t>
            </a:r>
            <a:r>
              <a:rPr lang="en-US"/>
              <a:t>V</a:t>
            </a:r>
            <a:r>
              <a:rPr lang="en-US" baseline="0"/>
              <a:t> vs r</a:t>
            </a:r>
            <a:endParaRPr lang="en-US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delta_V vs r</c:v>
          </c:tx>
          <c:spPr>
            <a:ln w="28575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Sheet1!$C$32:$C$1320</c:f>
              <c:numCache>
                <c:formatCode>0</c:formatCode>
                <c:ptCount val="1289"/>
                <c:pt idx="0">
                  <c:v>0</c:v>
                </c:pt>
                <c:pt idx="1">
                  <c:v>6.9886391955856482</c:v>
                </c:pt>
                <c:pt idx="2">
                  <c:v>13.977278391171296</c:v>
                </c:pt>
                <c:pt idx="3">
                  <c:v>20.965917586756945</c:v>
                </c:pt>
                <c:pt idx="4">
                  <c:v>27.954556782342593</c:v>
                </c:pt>
                <c:pt idx="5">
                  <c:v>34.943195977928241</c:v>
                </c:pt>
                <c:pt idx="6">
                  <c:v>41.931835173513889</c:v>
                </c:pt>
                <c:pt idx="7">
                  <c:v>48.920474369099544</c:v>
                </c:pt>
                <c:pt idx="8">
                  <c:v>55.909113564685185</c:v>
                </c:pt>
                <c:pt idx="9">
                  <c:v>62.897752760270834</c:v>
                </c:pt>
                <c:pt idx="10">
                  <c:v>69.886391955856482</c:v>
                </c:pt>
                <c:pt idx="11">
                  <c:v>76.875031151442116</c:v>
                </c:pt>
                <c:pt idx="12">
                  <c:v>83.863670347027764</c:v>
                </c:pt>
                <c:pt idx="13">
                  <c:v>90.852309542613412</c:v>
                </c:pt>
                <c:pt idx="14">
                  <c:v>97.84094873819906</c:v>
                </c:pt>
                <c:pt idx="15">
                  <c:v>104.82958793378472</c:v>
                </c:pt>
                <c:pt idx="16">
                  <c:v>111.81822712937037</c:v>
                </c:pt>
                <c:pt idx="17">
                  <c:v>118.80686632495603</c:v>
                </c:pt>
                <c:pt idx="18">
                  <c:v>125.79550552054168</c:v>
                </c:pt>
                <c:pt idx="19">
                  <c:v>132.78414471612734</c:v>
                </c:pt>
                <c:pt idx="20">
                  <c:v>139.77278391171299</c:v>
                </c:pt>
                <c:pt idx="21">
                  <c:v>146.76142310729864</c:v>
                </c:pt>
                <c:pt idx="22">
                  <c:v>153.75006230288429</c:v>
                </c:pt>
                <c:pt idx="23">
                  <c:v>160.73870149846996</c:v>
                </c:pt>
                <c:pt idx="24">
                  <c:v>167.72734069405561</c:v>
                </c:pt>
                <c:pt idx="25">
                  <c:v>174.71597988964123</c:v>
                </c:pt>
                <c:pt idx="26">
                  <c:v>181.70461908522691</c:v>
                </c:pt>
                <c:pt idx="27">
                  <c:v>188.69325828081256</c:v>
                </c:pt>
                <c:pt idx="28">
                  <c:v>195.68189747639821</c:v>
                </c:pt>
                <c:pt idx="29">
                  <c:v>202.67053667198385</c:v>
                </c:pt>
                <c:pt idx="30">
                  <c:v>209.6591758675695</c:v>
                </c:pt>
                <c:pt idx="31">
                  <c:v>216.64781506315518</c:v>
                </c:pt>
                <c:pt idx="32">
                  <c:v>223.63645425874083</c:v>
                </c:pt>
                <c:pt idx="33">
                  <c:v>230.62509345432647</c:v>
                </c:pt>
                <c:pt idx="34">
                  <c:v>237.61373264991212</c:v>
                </c:pt>
                <c:pt idx="35">
                  <c:v>244.6023718454978</c:v>
                </c:pt>
                <c:pt idx="36">
                  <c:v>251.59101104108345</c:v>
                </c:pt>
                <c:pt idx="37">
                  <c:v>258.57965023666907</c:v>
                </c:pt>
                <c:pt idx="38">
                  <c:v>265.56828943225474</c:v>
                </c:pt>
                <c:pt idx="39">
                  <c:v>272.55692862784042</c:v>
                </c:pt>
                <c:pt idx="40">
                  <c:v>279.54556782342604</c:v>
                </c:pt>
                <c:pt idx="41">
                  <c:v>286.53420701901172</c:v>
                </c:pt>
                <c:pt idx="42">
                  <c:v>293.52284621459739</c:v>
                </c:pt>
                <c:pt idx="43">
                  <c:v>300.51148541018301</c:v>
                </c:pt>
                <c:pt idx="44">
                  <c:v>307.50012460576869</c:v>
                </c:pt>
                <c:pt idx="45">
                  <c:v>314.48876380135431</c:v>
                </c:pt>
                <c:pt idx="46">
                  <c:v>321.47740299693999</c:v>
                </c:pt>
                <c:pt idx="47">
                  <c:v>328.46604219252566</c:v>
                </c:pt>
                <c:pt idx="48">
                  <c:v>335.45468138811128</c:v>
                </c:pt>
                <c:pt idx="49">
                  <c:v>342.44332058369696</c:v>
                </c:pt>
                <c:pt idx="50">
                  <c:v>349.43195977928258</c:v>
                </c:pt>
                <c:pt idx="51">
                  <c:v>356.4205989748682</c:v>
                </c:pt>
                <c:pt idx="52">
                  <c:v>363.40923817045388</c:v>
                </c:pt>
                <c:pt idx="53">
                  <c:v>370.39787736603955</c:v>
                </c:pt>
                <c:pt idx="54">
                  <c:v>377.38651656162517</c:v>
                </c:pt>
                <c:pt idx="55">
                  <c:v>384.37515575721085</c:v>
                </c:pt>
                <c:pt idx="56">
                  <c:v>391.36379495279647</c:v>
                </c:pt>
                <c:pt idx="57">
                  <c:v>398.35243414838214</c:v>
                </c:pt>
                <c:pt idx="58">
                  <c:v>405.34107334396782</c:v>
                </c:pt>
                <c:pt idx="59">
                  <c:v>412.32971253955344</c:v>
                </c:pt>
                <c:pt idx="60">
                  <c:v>419.31835173513912</c:v>
                </c:pt>
                <c:pt idx="61">
                  <c:v>426.30699093072474</c:v>
                </c:pt>
                <c:pt idx="62">
                  <c:v>433.29563012631041</c:v>
                </c:pt>
                <c:pt idx="63">
                  <c:v>440.28426932189609</c:v>
                </c:pt>
                <c:pt idx="64">
                  <c:v>447.27290851748171</c:v>
                </c:pt>
                <c:pt idx="65">
                  <c:v>454.26154771306739</c:v>
                </c:pt>
                <c:pt idx="66">
                  <c:v>461.25018690865301</c:v>
                </c:pt>
                <c:pt idx="67">
                  <c:v>468.23882610423868</c:v>
                </c:pt>
                <c:pt idx="68">
                  <c:v>475.22746529982436</c:v>
                </c:pt>
                <c:pt idx="69">
                  <c:v>482.21610449540998</c:v>
                </c:pt>
                <c:pt idx="70">
                  <c:v>489.20474369099566</c:v>
                </c:pt>
                <c:pt idx="71">
                  <c:v>496.19338288658133</c:v>
                </c:pt>
                <c:pt idx="72">
                  <c:v>503.18202208216695</c:v>
                </c:pt>
                <c:pt idx="73">
                  <c:v>510.17066127775263</c:v>
                </c:pt>
                <c:pt idx="74">
                  <c:v>517.15930047333825</c:v>
                </c:pt>
                <c:pt idx="75">
                  <c:v>524.14793966892387</c:v>
                </c:pt>
                <c:pt idx="76">
                  <c:v>531.1365788645096</c:v>
                </c:pt>
                <c:pt idx="77">
                  <c:v>538.12521806009522</c:v>
                </c:pt>
                <c:pt idx="78">
                  <c:v>545.11385725568084</c:v>
                </c:pt>
                <c:pt idx="79">
                  <c:v>552.10249645126657</c:v>
                </c:pt>
                <c:pt idx="80">
                  <c:v>559.09113564685219</c:v>
                </c:pt>
                <c:pt idx="81">
                  <c:v>566.07977484243781</c:v>
                </c:pt>
                <c:pt idx="82">
                  <c:v>573.06841403802355</c:v>
                </c:pt>
                <c:pt idx="83">
                  <c:v>580.05705323360917</c:v>
                </c:pt>
                <c:pt idx="84">
                  <c:v>587.04569242919479</c:v>
                </c:pt>
                <c:pt idx="85">
                  <c:v>594.03433162478052</c:v>
                </c:pt>
                <c:pt idx="86">
                  <c:v>601.02297082036614</c:v>
                </c:pt>
                <c:pt idx="87">
                  <c:v>608.01161001595176</c:v>
                </c:pt>
                <c:pt idx="88">
                  <c:v>615.00024921153738</c:v>
                </c:pt>
                <c:pt idx="89">
                  <c:v>621.98888840712311</c:v>
                </c:pt>
                <c:pt idx="90">
                  <c:v>628.97752760270873</c:v>
                </c:pt>
                <c:pt idx="91">
                  <c:v>635.96616679829435</c:v>
                </c:pt>
                <c:pt idx="92">
                  <c:v>642.95480599388009</c:v>
                </c:pt>
                <c:pt idx="93">
                  <c:v>649.94344518946571</c:v>
                </c:pt>
                <c:pt idx="94">
                  <c:v>656.93208438505133</c:v>
                </c:pt>
                <c:pt idx="95">
                  <c:v>663.92072358063706</c:v>
                </c:pt>
                <c:pt idx="96">
                  <c:v>670.90936277622268</c:v>
                </c:pt>
                <c:pt idx="97">
                  <c:v>677.8980019718083</c:v>
                </c:pt>
                <c:pt idx="98">
                  <c:v>684.88664116739392</c:v>
                </c:pt>
                <c:pt idx="99">
                  <c:v>691.87528036297965</c:v>
                </c:pt>
                <c:pt idx="100">
                  <c:v>698.86391955856527</c:v>
                </c:pt>
                <c:pt idx="101">
                  <c:v>705.85255875415089</c:v>
                </c:pt>
                <c:pt idx="102">
                  <c:v>712.84119794973662</c:v>
                </c:pt>
                <c:pt idx="103">
                  <c:v>719.82983714532224</c:v>
                </c:pt>
                <c:pt idx="104">
                  <c:v>726.81847634090786</c:v>
                </c:pt>
                <c:pt idx="105">
                  <c:v>733.8071155364936</c:v>
                </c:pt>
                <c:pt idx="106">
                  <c:v>740.79575473207922</c:v>
                </c:pt>
                <c:pt idx="107">
                  <c:v>747.78439392766484</c:v>
                </c:pt>
                <c:pt idx="108">
                  <c:v>754.77303312325057</c:v>
                </c:pt>
                <c:pt idx="109">
                  <c:v>761.76167231883619</c:v>
                </c:pt>
                <c:pt idx="110">
                  <c:v>768.75031151442181</c:v>
                </c:pt>
                <c:pt idx="111">
                  <c:v>775.73895071000743</c:v>
                </c:pt>
                <c:pt idx="112">
                  <c:v>782.72758990559316</c:v>
                </c:pt>
                <c:pt idx="113">
                  <c:v>789.71622910117878</c:v>
                </c:pt>
                <c:pt idx="114">
                  <c:v>796.7048682967644</c:v>
                </c:pt>
                <c:pt idx="115">
                  <c:v>803.69350749235014</c:v>
                </c:pt>
                <c:pt idx="116">
                  <c:v>810.68214668793576</c:v>
                </c:pt>
                <c:pt idx="117">
                  <c:v>817.67078588352138</c:v>
                </c:pt>
                <c:pt idx="118">
                  <c:v>824.65942507910711</c:v>
                </c:pt>
                <c:pt idx="119">
                  <c:v>831.64806427469273</c:v>
                </c:pt>
                <c:pt idx="120">
                  <c:v>838.63670347027835</c:v>
                </c:pt>
                <c:pt idx="121">
                  <c:v>845.62534266586397</c:v>
                </c:pt>
                <c:pt idx="122">
                  <c:v>852.6139818614497</c:v>
                </c:pt>
                <c:pt idx="123">
                  <c:v>859.60262105703532</c:v>
                </c:pt>
                <c:pt idx="124">
                  <c:v>866.59126025262094</c:v>
                </c:pt>
                <c:pt idx="125">
                  <c:v>873.57989944820667</c:v>
                </c:pt>
                <c:pt idx="126">
                  <c:v>880.56853864379229</c:v>
                </c:pt>
                <c:pt idx="127">
                  <c:v>887.55717783937791</c:v>
                </c:pt>
                <c:pt idx="128">
                  <c:v>894.54581703496365</c:v>
                </c:pt>
                <c:pt idx="129">
                  <c:v>901.53445623054927</c:v>
                </c:pt>
                <c:pt idx="130">
                  <c:v>908.52309542613489</c:v>
                </c:pt>
                <c:pt idx="131">
                  <c:v>915.51173462172062</c:v>
                </c:pt>
                <c:pt idx="132">
                  <c:v>922.50037381730624</c:v>
                </c:pt>
                <c:pt idx="133">
                  <c:v>929.48901301289186</c:v>
                </c:pt>
                <c:pt idx="134">
                  <c:v>936.47765220847748</c:v>
                </c:pt>
                <c:pt idx="135">
                  <c:v>943.46629140406321</c:v>
                </c:pt>
                <c:pt idx="136">
                  <c:v>950.45493059964883</c:v>
                </c:pt>
                <c:pt idx="137">
                  <c:v>957.44356979523445</c:v>
                </c:pt>
                <c:pt idx="138">
                  <c:v>964.43220899082019</c:v>
                </c:pt>
                <c:pt idx="139">
                  <c:v>971.42084818640581</c:v>
                </c:pt>
                <c:pt idx="140">
                  <c:v>978.40948738199143</c:v>
                </c:pt>
                <c:pt idx="141">
                  <c:v>985.39812657757716</c:v>
                </c:pt>
                <c:pt idx="142">
                  <c:v>992.38676577316278</c:v>
                </c:pt>
                <c:pt idx="143">
                  <c:v>999.3754049687484</c:v>
                </c:pt>
                <c:pt idx="144">
                  <c:v>1006.364044164334</c:v>
                </c:pt>
                <c:pt idx="145">
                  <c:v>1013.3526833599198</c:v>
                </c:pt>
                <c:pt idx="146">
                  <c:v>1020.3413225555054</c:v>
                </c:pt>
                <c:pt idx="147">
                  <c:v>1027.3299617510911</c:v>
                </c:pt>
                <c:pt idx="148">
                  <c:v>1034.3186009466767</c:v>
                </c:pt>
                <c:pt idx="149">
                  <c:v>1041.3072401422623</c:v>
                </c:pt>
                <c:pt idx="150">
                  <c:v>1048.295879337848</c:v>
                </c:pt>
              </c:numCache>
            </c:numRef>
          </c:xVal>
          <c:yVal>
            <c:numRef>
              <c:f>Sheet1!$D$32:$D$1320</c:f>
              <c:numCache>
                <c:formatCode>0.00</c:formatCode>
                <c:ptCount val="1289"/>
                <c:pt idx="0">
                  <c:v>0</c:v>
                </c:pt>
                <c:pt idx="1">
                  <c:v>0.69051766359031741</c:v>
                </c:pt>
                <c:pt idx="2">
                  <c:v>1.2910959122961865</c:v>
                </c:pt>
                <c:pt idx="3">
                  <c:v>1.8170442228017429</c:v>
                </c:pt>
                <c:pt idx="4">
                  <c:v>2.2804066140404693</c:v>
                </c:pt>
                <c:pt idx="5">
                  <c:v>2.6907876295563868</c:v>
                </c:pt>
                <c:pt idx="6">
                  <c:v>3.0559396964173096</c:v>
                </c:pt>
                <c:pt idx="7">
                  <c:v>3.3821885924775357</c:v>
                </c:pt>
                <c:pt idx="8">
                  <c:v>3.6747467935603337</c:v>
                </c:pt>
                <c:pt idx="9">
                  <c:v>3.9379477202909681</c:v>
                </c:pt>
                <c:pt idx="10">
                  <c:v>4.1754232394036803</c:v>
                </c:pt>
                <c:pt idx="11">
                  <c:v>4.3902398342466613</c:v>
                </c:pt>
                <c:pt idx="12">
                  <c:v>4.5850042524486518</c:v>
                </c:pt>
                <c:pt idx="13">
                  <c:v>4.7619463250186698</c:v>
                </c:pt>
                <c:pt idx="14">
                  <c:v>4.9229845115392576</c:v>
                </c:pt>
                <c:pt idx="15">
                  <c:v>5.0697782333691634</c:v>
                </c:pt>
                <c:pt idx="16">
                  <c:v>5.2037700006597296</c:v>
                </c:pt>
                <c:pt idx="17">
                  <c:v>5.3262195820696965</c:v>
                </c:pt>
                <c:pt idx="18">
                  <c:v>5.4382319170323647</c:v>
                </c:pt>
                <c:pt idx="19">
                  <c:v>5.5407800677245715</c:v>
                </c:pt>
                <c:pt idx="20">
                  <c:v>5.6347242094234185</c:v>
                </c:pt>
                <c:pt idx="21">
                  <c:v>5.720827434571266</c:v>
                </c:pt>
                <c:pt idx="22">
                  <c:v>5.7997689771777159</c:v>
                </c:pt>
                <c:pt idx="23">
                  <c:v>5.8721553356934511</c:v>
                </c:pt>
                <c:pt idx="24">
                  <c:v>5.9385296738260829</c:v>
                </c:pt>
                <c:pt idx="25">
                  <c:v>5.9993798024321396</c:v>
                </c:pt>
                <c:pt idx="26">
                  <c:v>6.055144986134998</c:v>
                </c:pt>
                <c:pt idx="27">
                  <c:v>6.1062217716514331</c:v>
                </c:pt>
                <c:pt idx="28">
                  <c:v>6.1529689979627182</c:v>
                </c:pt>
                <c:pt idx="29">
                  <c:v>6.195712119196112</c:v>
                </c:pt>
                <c:pt idx="30">
                  <c:v>6.2347469476967063</c:v>
                </c:pt>
                <c:pt idx="31">
                  <c:v>6.2703429059824902</c:v>
                </c:pt>
                <c:pt idx="32">
                  <c:v>6.3027458611035581</c:v>
                </c:pt>
                <c:pt idx="33">
                  <c:v>6.3321806026130822</c:v>
                </c:pt>
                <c:pt idx="34">
                  <c:v>6.3588530153167335</c:v>
                </c:pt>
                <c:pt idx="35">
                  <c:v>6.3829519897420415</c:v>
                </c:pt>
                <c:pt idx="36">
                  <c:v>6.4046511065020946</c:v>
                </c:pt>
                <c:pt idx="37">
                  <c:v>6.4241101251375179</c:v>
                </c:pt>
                <c:pt idx="38">
                  <c:v>6.4414763033834967</c:v>
                </c:pt>
                <c:pt idx="39">
                  <c:v>6.4568855689477926</c:v>
                </c:pt>
                <c:pt idx="40">
                  <c:v>6.4704635626592983</c:v>
                </c:pt>
                <c:pt idx="41">
                  <c:v>6.4823265691409091</c:v>
                </c:pt>
                <c:pt idx="42">
                  <c:v>6.4925823488837837</c:v>
                </c:pt>
                <c:pt idx="43">
                  <c:v>6.501330883678043</c:v>
                </c:pt>
                <c:pt idx="44">
                  <c:v>6.5086650457272182</c:v>
                </c:pt>
                <c:pt idx="45">
                  <c:v>6.5146711993912776</c:v>
                </c:pt>
                <c:pt idx="46">
                  <c:v>6.5194297433251762</c:v>
                </c:pt>
                <c:pt idx="47">
                  <c:v>6.52301559977378</c:v>
                </c:pt>
                <c:pt idx="48">
                  <c:v>6.5254986569220623</c:v>
                </c:pt>
                <c:pt idx="49">
                  <c:v>6.5269441694592247</c:v>
                </c:pt>
                <c:pt idx="50">
                  <c:v>6.5274131218780687</c:v>
                </c:pt>
                <c:pt idx="51">
                  <c:v>6.5269625584807462</c:v>
                </c:pt>
                <c:pt idx="52">
                  <c:v>6.525645883586054</c:v>
                </c:pt>
                <c:pt idx="53">
                  <c:v>6.5235131350206661</c:v>
                </c:pt>
                <c:pt idx="54">
                  <c:v>6.5206112336179789</c:v>
                </c:pt>
                <c:pt idx="55">
                  <c:v>6.5169842111357585</c:v>
                </c:pt>
                <c:pt idx="56">
                  <c:v>6.5126734187310884</c:v>
                </c:pt>
                <c:pt idx="57">
                  <c:v>6.5077177178926231</c:v>
                </c:pt>
                <c:pt idx="58">
                  <c:v>6.5021536555210737</c:v>
                </c:pt>
                <c:pt idx="59">
                  <c:v>6.496015624665473</c:v>
                </c:pt>
                <c:pt idx="60">
                  <c:v>6.4893360122612238</c:v>
                </c:pt>
                <c:pt idx="61">
                  <c:v>6.4821453350738274</c:v>
                </c:pt>
                <c:pt idx="62">
                  <c:v>6.4744723649265223</c:v>
                </c:pt>
                <c:pt idx="63">
                  <c:v>6.466344244179159</c:v>
                </c:pt>
                <c:pt idx="64">
                  <c:v>6.4577865923271958</c:v>
                </c:pt>
                <c:pt idx="65">
                  <c:v>6.4488236045025538</c:v>
                </c:pt>
                <c:pt idx="66">
                  <c:v>6.4394781425805112</c:v>
                </c:pt>
                <c:pt idx="67">
                  <c:v>6.4297718195278675</c:v>
                </c:pt>
                <c:pt idx="68">
                  <c:v>6.4197250775661123</c:v>
                </c:pt>
                <c:pt idx="69">
                  <c:v>6.4093572606684983</c:v>
                </c:pt>
                <c:pt idx="70">
                  <c:v>6.3986866818608519</c:v>
                </c:pt>
                <c:pt idx="71">
                  <c:v>6.3877306857520928</c:v>
                </c:pt>
                <c:pt idx="72">
                  <c:v>6.3765057066810771</c:v>
                </c:pt>
                <c:pt idx="73">
                  <c:v>6.3650273228310867</c:v>
                </c:pt>
                <c:pt idx="74">
                  <c:v>6.3533103066315952</c:v>
                </c:pt>
                <c:pt idx="75">
                  <c:v>6.3413686717383513</c:v>
                </c:pt>
                <c:pt idx="76">
                  <c:v>6.329215716857175</c:v>
                </c:pt>
                <c:pt idx="77">
                  <c:v>6.3168640666536326</c:v>
                </c:pt>
                <c:pt idx="78">
                  <c:v>6.3043257099698664</c:v>
                </c:pt>
                <c:pt idx="79">
                  <c:v>6.2916120355508935</c:v>
                </c:pt>
                <c:pt idx="80">
                  <c:v>6.2787338654656137</c:v>
                </c:pt>
                <c:pt idx="81">
                  <c:v>6.2657014863921887</c:v>
                </c:pt>
                <c:pt idx="82">
                  <c:v>6.2525246789234856</c:v>
                </c:pt>
                <c:pt idx="83">
                  <c:v>6.239212745035374</c:v>
                </c:pt>
                <c:pt idx="84">
                  <c:v>6.2257745338492203</c:v>
                </c:pt>
                <c:pt idx="85">
                  <c:v>6.2122184658091948</c:v>
                </c:pt>
                <c:pt idx="86">
                  <c:v>6.1985525553855441</c:v>
                </c:pt>
                <c:pt idx="87">
                  <c:v>6.1847844324061061</c:v>
                </c:pt>
                <c:pt idx="88">
                  <c:v>6.1709213621104411</c:v>
                </c:pt>
                <c:pt idx="89">
                  <c:v>6.1569702640135544</c:v>
                </c:pt>
                <c:pt idx="90">
                  <c:v>6.1429377296596241</c:v>
                </c:pt>
                <c:pt idx="91">
                  <c:v>6.1288300393399444</c:v>
                </c:pt>
                <c:pt idx="92">
                  <c:v>6.1146531778437936</c:v>
                </c:pt>
                <c:pt idx="93">
                  <c:v>6.1004128493057204</c:v>
                </c:pt>
                <c:pt idx="94">
                  <c:v>6.0861144912081588</c:v>
                </c:pt>
                <c:pt idx="95">
                  <c:v>6.0717632875938667</c:v>
                </c:pt>
                <c:pt idx="96">
                  <c:v>6.0573641815387909</c:v>
                </c:pt>
                <c:pt idx="97">
                  <c:v>6.0429218869322954</c:v>
                </c:pt>
                <c:pt idx="98">
                  <c:v>6.0284408996083565</c:v>
                </c:pt>
                <c:pt idx="99">
                  <c:v>6.0139255078682092</c:v>
                </c:pt>
                <c:pt idx="100">
                  <c:v>5.9993798024321396</c:v>
                </c:pt>
                <c:pt idx="101">
                  <c:v>5.9848076858554657</c:v>
                </c:pt>
                <c:pt idx="102">
                  <c:v>5.9702128814413404</c:v>
                </c:pt>
                <c:pt idx="103">
                  <c:v>5.9555989416807709</c:v>
                </c:pt>
                <c:pt idx="104">
                  <c:v>5.9409692562481959</c:v>
                </c:pt>
                <c:pt idx="105">
                  <c:v>5.9263270595790738</c:v>
                </c:pt>
                <c:pt idx="106">
                  <c:v>5.9116754380541163</c:v>
                </c:pt>
                <c:pt idx="107">
                  <c:v>5.8970173368132253</c:v>
                </c:pt>
                <c:pt idx="108">
                  <c:v>5.8823555662206566</c:v>
                </c:pt>
                <c:pt idx="109">
                  <c:v>5.8676928080015154</c:v>
                </c:pt>
                <c:pt idx="110">
                  <c:v>5.8530316210684159</c:v>
                </c:pt>
                <c:pt idx="111">
                  <c:v>5.8383744470558963</c:v>
                </c:pt>
                <c:pt idx="112">
                  <c:v>5.8237236155791159</c:v>
                </c:pt>
                <c:pt idx="113">
                  <c:v>5.8090813492322226</c:v>
                </c:pt>
                <c:pt idx="114">
                  <c:v>5.7944497683409315</c:v>
                </c:pt>
                <c:pt idx="115">
                  <c:v>5.7798308954828359</c:v>
                </c:pt>
                <c:pt idx="116">
                  <c:v>5.7652266597882385</c:v>
                </c:pt>
                <c:pt idx="117">
                  <c:v>5.7506389010333896</c:v>
                </c:pt>
                <c:pt idx="118">
                  <c:v>5.7360693735374442</c:v>
                </c:pt>
                <c:pt idx="119">
                  <c:v>5.7215197498736066</c:v>
                </c:pt>
                <c:pt idx="120">
                  <c:v>5.7069916244044263</c:v>
                </c:pt>
                <c:pt idx="121">
                  <c:v>5.6924865166505363</c:v>
                </c:pt>
                <c:pt idx="122">
                  <c:v>5.6780058745016406</c:v>
                </c:pt>
                <c:pt idx="123">
                  <c:v>5.6635510772779512</c:v>
                </c:pt>
                <c:pt idx="124">
                  <c:v>5.6491234386499007</c:v>
                </c:pt>
                <c:pt idx="125">
                  <c:v>5.6347242094234176</c:v>
                </c:pt>
                <c:pt idx="126">
                  <c:v>5.6203545801976773</c:v>
                </c:pt>
                <c:pt idx="127">
                  <c:v>5.6060156839018136</c:v>
                </c:pt>
                <c:pt idx="128">
                  <c:v>5.591708598216762</c:v>
                </c:pt>
                <c:pt idx="129">
                  <c:v>5.5774343478879809</c:v>
                </c:pt>
                <c:pt idx="130">
                  <c:v>5.5631939069345266</c:v>
                </c:pt>
                <c:pt idx="131">
                  <c:v>5.5489882007596698</c:v>
                </c:pt>
                <c:pt idx="132">
                  <c:v>5.5348181081678565</c:v>
                </c:pt>
                <c:pt idx="133">
                  <c:v>5.520684463292703</c:v>
                </c:pt>
                <c:pt idx="134">
                  <c:v>5.5065880574402968</c:v>
                </c:pt>
                <c:pt idx="135">
                  <c:v>5.4925296408519753</c:v>
                </c:pt>
                <c:pt idx="136">
                  <c:v>5.4785099243904387</c:v>
                </c:pt>
                <c:pt idx="137">
                  <c:v>5.4645295811529007</c:v>
                </c:pt>
                <c:pt idx="138">
                  <c:v>5.4505892480147553</c:v>
                </c:pt>
                <c:pt idx="139">
                  <c:v>5.4366895271070552</c:v>
                </c:pt>
                <c:pt idx="140">
                  <c:v>5.422830987230947</c:v>
                </c:pt>
                <c:pt idx="141">
                  <c:v>5.409014165212005</c:v>
                </c:pt>
                <c:pt idx="142">
                  <c:v>5.3952395671972901</c:v>
                </c:pt>
                <c:pt idx="143">
                  <c:v>5.381507669897772</c:v>
                </c:pt>
                <c:pt idx="144">
                  <c:v>5.3678189217786896</c:v>
                </c:pt>
                <c:pt idx="145">
                  <c:v>5.3541737442001676</c:v>
                </c:pt>
                <c:pt idx="146">
                  <c:v>5.3405725325104578</c:v>
                </c:pt>
                <c:pt idx="147">
                  <c:v>5.3270156570938729</c:v>
                </c:pt>
                <c:pt idx="148">
                  <c:v>5.3135034643755343</c:v>
                </c:pt>
                <c:pt idx="149">
                  <c:v>5.3000362777848391</c:v>
                </c:pt>
                <c:pt idx="150">
                  <c:v>5.2866143986795082</c:v>
                </c:pt>
              </c:numCache>
            </c:numRef>
          </c:yVal>
        </c:ser>
        <c:ser>
          <c:idx val="1"/>
          <c:order val="1"/>
          <c:tx>
            <c:v>optimal</c:v>
          </c:tx>
          <c:spPr>
            <a:ln>
              <a:noFill/>
            </a:ln>
          </c:spPr>
          <c:marker>
            <c:symbol val="circle"/>
            <c:size val="10"/>
            <c:spPr>
              <a:ln>
                <a:noFill/>
              </a:ln>
            </c:spPr>
          </c:marker>
          <c:xVal>
            <c:numRef>
              <c:f>Sheet1!$I$4</c:f>
              <c:numCache>
                <c:formatCode>0.0</c:formatCode>
                <c:ptCount val="1"/>
                <c:pt idx="0">
                  <c:v>349.43195977928241</c:v>
                </c:pt>
              </c:numCache>
            </c:numRef>
          </c:xVal>
          <c:yVal>
            <c:numRef>
              <c:f>Sheet1!$I$5</c:f>
              <c:numCache>
                <c:formatCode>0.00</c:formatCode>
                <c:ptCount val="1"/>
                <c:pt idx="0">
                  <c:v>6.5274131218780687</c:v>
                </c:pt>
              </c:numCache>
            </c:numRef>
          </c:yVal>
        </c:ser>
        <c:axId val="152587648"/>
        <c:axId val="157462912"/>
      </c:scatterChart>
      <c:valAx>
        <c:axId val="152587648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</a:t>
                </a:r>
                <a:r>
                  <a:rPr lang="en-GB" baseline="0"/>
                  <a:t> /ohms</a:t>
                </a:r>
                <a:endParaRPr lang="en-GB"/>
              </a:p>
            </c:rich>
          </c:tx>
          <c:layout/>
        </c:title>
        <c:numFmt formatCode="0" sourceLinked="1"/>
        <c:tickLblPos val="nextTo"/>
        <c:crossAx val="157462912"/>
        <c:crosses val="autoZero"/>
        <c:crossBetween val="midCat"/>
      </c:valAx>
      <c:valAx>
        <c:axId val="15746291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baseline="0">
                    <a:latin typeface="Symbol" pitchFamily="18" charset="2"/>
                  </a:rPr>
                  <a:t>D</a:t>
                </a:r>
                <a:r>
                  <a:rPr lang="en-GB" baseline="0"/>
                  <a:t>V /volts</a:t>
                </a:r>
                <a:endParaRPr lang="en-GB"/>
              </a:p>
            </c:rich>
          </c:tx>
          <c:layout/>
        </c:title>
        <c:numFmt formatCode="0.00" sourceLinked="1"/>
        <c:tickLblPos val="nextTo"/>
        <c:crossAx val="152587648"/>
        <c:crosses val="autoZero"/>
        <c:crossBetween val="midCat"/>
      </c:valAx>
    </c:plotArea>
    <c:legend>
      <c:legendPos val="b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Thermistor</a:t>
            </a:r>
            <a:r>
              <a:rPr lang="en-US" baseline="0"/>
              <a:t> voltage vs temperature</a:t>
            </a:r>
            <a:endParaRPr lang="en-US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V vs T</c:v>
          </c:tx>
          <c:xVal>
            <c:numRef>
              <c:f>Sheet1!$C$9:$C$29</c:f>
              <c:numCache>
                <c:formatCode>General</c:formatCode>
                <c:ptCount val="21"/>
                <c:pt idx="0">
                  <c:v>0</c:v>
                </c:pt>
                <c:pt idx="1">
                  <c:v>4.5</c:v>
                </c:pt>
                <c:pt idx="2">
                  <c:v>9</c:v>
                </c:pt>
                <c:pt idx="3">
                  <c:v>13.500000000000002</c:v>
                </c:pt>
                <c:pt idx="4">
                  <c:v>18</c:v>
                </c:pt>
                <c:pt idx="5">
                  <c:v>22.5</c:v>
                </c:pt>
                <c:pt idx="6">
                  <c:v>27</c:v>
                </c:pt>
                <c:pt idx="7">
                  <c:v>31.499999999999996</c:v>
                </c:pt>
                <c:pt idx="8">
                  <c:v>36</c:v>
                </c:pt>
                <c:pt idx="9">
                  <c:v>40.499999999999993</c:v>
                </c:pt>
                <c:pt idx="10">
                  <c:v>44.999999999999993</c:v>
                </c:pt>
                <c:pt idx="11">
                  <c:v>49.499999999999993</c:v>
                </c:pt>
                <c:pt idx="12">
                  <c:v>54</c:v>
                </c:pt>
                <c:pt idx="13">
                  <c:v>58.5</c:v>
                </c:pt>
                <c:pt idx="14">
                  <c:v>63.000000000000007</c:v>
                </c:pt>
                <c:pt idx="15">
                  <c:v>67.500000000000014</c:v>
                </c:pt>
                <c:pt idx="16">
                  <c:v>72.000000000000014</c:v>
                </c:pt>
                <c:pt idx="17">
                  <c:v>76.500000000000014</c:v>
                </c:pt>
                <c:pt idx="18">
                  <c:v>81.000000000000028</c:v>
                </c:pt>
                <c:pt idx="19">
                  <c:v>85.500000000000028</c:v>
                </c:pt>
                <c:pt idx="20">
                  <c:v>90.000000000000014</c:v>
                </c:pt>
              </c:numCache>
            </c:numRef>
          </c:xVal>
          <c:yVal>
            <c:numRef>
              <c:f>Sheet1!$F$9:$F$29</c:f>
              <c:numCache>
                <c:formatCode>0.000</c:formatCode>
                <c:ptCount val="21"/>
                <c:pt idx="0">
                  <c:v>11.06469212782541</c:v>
                </c:pt>
                <c:pt idx="1">
                  <c:v>10.953959282996824</c:v>
                </c:pt>
                <c:pt idx="2">
                  <c:v>10.831501051985027</c:v>
                </c:pt>
                <c:pt idx="3">
                  <c:v>10.696412909270672</c:v>
                </c:pt>
                <c:pt idx="4">
                  <c:v>10.547801300180167</c:v>
                </c:pt>
                <c:pt idx="5">
                  <c:v>10.384805964951328</c:v>
                </c:pt>
                <c:pt idx="6">
                  <c:v>10.20662649206397</c:v>
                </c:pt>
                <c:pt idx="7">
                  <c:v>10.012552954812863</c:v>
                </c:pt>
                <c:pt idx="8">
                  <c:v>9.8020001570694024</c:v>
                </c:pt>
                <c:pt idx="9">
                  <c:v>9.5745446115826631</c:v>
                </c:pt>
                <c:pt idx="10">
                  <c:v>9.3299629145436747</c:v>
                </c:pt>
                <c:pt idx="11">
                  <c:v>9.068269696982366</c:v>
                </c:pt>
                <c:pt idx="12">
                  <c:v>8.7897528777814262</c:v>
                </c:pt>
                <c:pt idx="13">
                  <c:v>8.4950035813154336</c:v>
                </c:pt>
                <c:pt idx="14">
                  <c:v>8.1849378914128028</c:v>
                </c:pt>
                <c:pt idx="15">
                  <c:v>7.8608076680035559</c:v>
                </c:pt>
                <c:pt idx="16">
                  <c:v>7.5241980130626791</c:v>
                </c:pt>
                <c:pt idx="17">
                  <c:v>7.1770096650740927</c:v>
                </c:pt>
                <c:pt idx="18">
                  <c:v>6.8214256051791757</c:v>
                </c:pt>
                <c:pt idx="19">
                  <c:v>6.4598623962067414</c:v>
                </c:pt>
                <c:pt idx="20">
                  <c:v>6.0949081171371748</c:v>
                </c:pt>
              </c:numCache>
            </c:numRef>
          </c:yVal>
        </c:ser>
        <c:ser>
          <c:idx val="1"/>
          <c:order val="1"/>
          <c:tx>
            <c:v>V vs T optimal</c:v>
          </c:tx>
          <c:xVal>
            <c:numRef>
              <c:f>Sheet1!$C$9:$C$29</c:f>
              <c:numCache>
                <c:formatCode>General</c:formatCode>
                <c:ptCount val="21"/>
                <c:pt idx="0">
                  <c:v>0</c:v>
                </c:pt>
                <c:pt idx="1">
                  <c:v>4.5</c:v>
                </c:pt>
                <c:pt idx="2">
                  <c:v>9</c:v>
                </c:pt>
                <c:pt idx="3">
                  <c:v>13.500000000000002</c:v>
                </c:pt>
                <c:pt idx="4">
                  <c:v>18</c:v>
                </c:pt>
                <c:pt idx="5">
                  <c:v>22.5</c:v>
                </c:pt>
                <c:pt idx="6">
                  <c:v>27</c:v>
                </c:pt>
                <c:pt idx="7">
                  <c:v>31.499999999999996</c:v>
                </c:pt>
                <c:pt idx="8">
                  <c:v>36</c:v>
                </c:pt>
                <c:pt idx="9">
                  <c:v>40.499999999999993</c:v>
                </c:pt>
                <c:pt idx="10">
                  <c:v>44.999999999999993</c:v>
                </c:pt>
                <c:pt idx="11">
                  <c:v>49.499999999999993</c:v>
                </c:pt>
                <c:pt idx="12">
                  <c:v>54</c:v>
                </c:pt>
                <c:pt idx="13">
                  <c:v>58.5</c:v>
                </c:pt>
                <c:pt idx="14">
                  <c:v>63.000000000000007</c:v>
                </c:pt>
                <c:pt idx="15">
                  <c:v>67.500000000000014</c:v>
                </c:pt>
                <c:pt idx="16">
                  <c:v>72.000000000000014</c:v>
                </c:pt>
                <c:pt idx="17">
                  <c:v>76.500000000000014</c:v>
                </c:pt>
                <c:pt idx="18">
                  <c:v>81.000000000000028</c:v>
                </c:pt>
                <c:pt idx="19">
                  <c:v>85.500000000000028</c:v>
                </c:pt>
                <c:pt idx="20">
                  <c:v>90.000000000000014</c:v>
                </c:pt>
              </c:numCache>
            </c:numRef>
          </c:xVal>
          <c:yVal>
            <c:numRef>
              <c:f>Sheet1!$E$9:$E$29</c:f>
              <c:numCache>
                <c:formatCode>0.000</c:formatCode>
                <c:ptCount val="21"/>
                <c:pt idx="0">
                  <c:v>9.2637065609390348</c:v>
                </c:pt>
                <c:pt idx="1">
                  <c:v>8.9976092157958352</c:v>
                </c:pt>
                <c:pt idx="2">
                  <c:v>8.7148114593610444</c:v>
                </c:pt>
                <c:pt idx="3">
                  <c:v>8.4159870277019415</c:v>
                </c:pt>
                <c:pt idx="4">
                  <c:v>8.1021385795673666</c:v>
                </c:pt>
                <c:pt idx="5">
                  <c:v>7.7746052591027199</c:v>
                </c:pt>
                <c:pt idx="6">
                  <c:v>7.4350563815309734</c:v>
                </c:pt>
                <c:pt idx="7">
                  <c:v>7.0854697536827613</c:v>
                </c:pt>
                <c:pt idx="8">
                  <c:v>6.7280942156572587</c:v>
                </c:pt>
                <c:pt idx="9">
                  <c:v>6.3653972692016652</c:v>
                </c:pt>
                <c:pt idx="10">
                  <c:v>6.0000000000000009</c:v>
                </c:pt>
                <c:pt idx="11">
                  <c:v>5.6346027307983366</c:v>
                </c:pt>
                <c:pt idx="12">
                  <c:v>5.2719057843427404</c:v>
                </c:pt>
                <c:pt idx="13">
                  <c:v>4.9145302463172396</c:v>
                </c:pt>
                <c:pt idx="14">
                  <c:v>4.5649436184690257</c:v>
                </c:pt>
                <c:pt idx="15">
                  <c:v>4.2253947408972792</c:v>
                </c:pt>
                <c:pt idx="16">
                  <c:v>3.8978614204326325</c:v>
                </c:pt>
                <c:pt idx="17">
                  <c:v>3.5840129722980585</c:v>
                </c:pt>
                <c:pt idx="18">
                  <c:v>3.2851885406389556</c:v>
                </c:pt>
                <c:pt idx="19">
                  <c:v>3.0023907842041631</c:v>
                </c:pt>
                <c:pt idx="20">
                  <c:v>2.7362934390609652</c:v>
                </c:pt>
              </c:numCache>
            </c:numRef>
          </c:yVal>
        </c:ser>
        <c:axId val="168368768"/>
        <c:axId val="168387328"/>
      </c:scatterChart>
      <c:valAx>
        <c:axId val="168368768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Temperature</a:t>
                </a:r>
                <a:r>
                  <a:rPr lang="en-GB" baseline="0"/>
                  <a:t> /degC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168387328"/>
        <c:crosses val="autoZero"/>
        <c:crossBetween val="midCat"/>
      </c:valAx>
      <c:valAx>
        <c:axId val="16838732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Thermistor</a:t>
                </a:r>
                <a:r>
                  <a:rPr lang="en-GB" baseline="0"/>
                  <a:t> voltage /volts</a:t>
                </a:r>
                <a:endParaRPr lang="en-GB"/>
              </a:p>
            </c:rich>
          </c:tx>
          <c:layout/>
        </c:title>
        <c:numFmt formatCode="0.000" sourceLinked="1"/>
        <c:tickLblPos val="nextTo"/>
        <c:crossAx val="168368768"/>
        <c:crosses val="autoZero"/>
        <c:crossBetween val="midCat"/>
      </c:valAx>
    </c:plotArea>
    <c:legend>
      <c:legendPos val="b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327660</xdr:colOff>
      <xdr:row>1</xdr:row>
      <xdr:rowOff>53340</xdr:rowOff>
    </xdr:from>
    <xdr:to>
      <xdr:col>21</xdr:col>
      <xdr:colOff>22860</xdr:colOff>
      <xdr:row>20</xdr:row>
      <xdr:rowOff>106680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335280</xdr:colOff>
      <xdr:row>21</xdr:row>
      <xdr:rowOff>106680</xdr:rowOff>
    </xdr:from>
    <xdr:to>
      <xdr:col>21</xdr:col>
      <xdr:colOff>30480</xdr:colOff>
      <xdr:row>45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251460</xdr:colOff>
      <xdr:row>6</xdr:row>
      <xdr:rowOff>91440</xdr:rowOff>
    </xdr:from>
    <xdr:to>
      <xdr:col>13</xdr:col>
      <xdr:colOff>121920</xdr:colOff>
      <xdr:row>45</xdr:row>
      <xdr:rowOff>60960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189"/>
  <sheetViews>
    <sheetView tabSelected="1" workbookViewId="0">
      <selection activeCell="L3" sqref="L3"/>
    </sheetView>
  </sheetViews>
  <sheetFormatPr defaultRowHeight="14.4"/>
  <cols>
    <col min="1" max="1" width="8.88671875" style="1"/>
    <col min="2" max="2" width="16.6640625" style="1" customWidth="1"/>
    <col min="3" max="3" width="8.88671875" style="1"/>
    <col min="4" max="4" width="9.44140625" style="1" customWidth="1"/>
    <col min="5" max="7" width="8.88671875" style="1"/>
    <col min="8" max="8" width="16" style="1" bestFit="1" customWidth="1"/>
    <col min="9" max="9" width="5.5546875" style="1" bestFit="1" customWidth="1"/>
    <col min="10" max="10" width="8.88671875" style="1"/>
    <col min="11" max="11" width="17" style="1" customWidth="1"/>
    <col min="12" max="16384" width="8.88671875" style="1"/>
  </cols>
  <sheetData>
    <row r="2" spans="2:9">
      <c r="B2" s="6" t="s">
        <v>0</v>
      </c>
      <c r="E2" s="9" t="s">
        <v>9</v>
      </c>
      <c r="F2" s="18">
        <v>12</v>
      </c>
      <c r="H2" s="9" t="s">
        <v>10</v>
      </c>
      <c r="I2" s="10">
        <v>100</v>
      </c>
    </row>
    <row r="3" spans="2:9">
      <c r="F3" s="19"/>
    </row>
    <row r="4" spans="2:9">
      <c r="B4" s="7" t="s">
        <v>1</v>
      </c>
      <c r="C4" s="20">
        <v>0</v>
      </c>
      <c r="E4" s="9" t="s">
        <v>4</v>
      </c>
      <c r="F4" s="18">
        <v>1183</v>
      </c>
      <c r="H4" s="11" t="s">
        <v>6</v>
      </c>
      <c r="I4" s="12">
        <f>F4*( EXP(-0.5*F5*C4) - EXP( -0.5*F5*C5) )/( EXP(0.5*F5*C5) - EXP(0.5*F5*C4) )</f>
        <v>349.43195977928241</v>
      </c>
    </row>
    <row r="5" spans="2:9">
      <c r="B5" s="8" t="s">
        <v>2</v>
      </c>
      <c r="C5" s="21">
        <v>90</v>
      </c>
      <c r="E5" s="9" t="s">
        <v>5</v>
      </c>
      <c r="F5" s="18">
        <v>2.7099999999999999E-2</v>
      </c>
      <c r="H5" s="11" t="s">
        <v>15</v>
      </c>
      <c r="I5" s="13">
        <f>$F$2*$F$4*(1/($F$4+I4*EXP($F$5*$C$4))-1/($F$4+I4*EXP($F$5*$C$5)))</f>
        <v>6.5274131218780687</v>
      </c>
    </row>
    <row r="7" spans="2:9">
      <c r="E7" s="14" t="s">
        <v>11</v>
      </c>
      <c r="F7" s="3" t="s">
        <v>12</v>
      </c>
    </row>
    <row r="8" spans="2:9">
      <c r="B8" s="2"/>
      <c r="C8" s="5" t="s">
        <v>3</v>
      </c>
      <c r="D8" s="5" t="s">
        <v>7</v>
      </c>
      <c r="E8" s="11" t="s">
        <v>8</v>
      </c>
      <c r="F8" s="5" t="s">
        <v>8</v>
      </c>
    </row>
    <row r="9" spans="2:9">
      <c r="B9" s="2">
        <v>0</v>
      </c>
      <c r="C9" s="2">
        <f>$C$4+B9*( $C$5-$C$4)</f>
        <v>0</v>
      </c>
      <c r="D9" s="4">
        <f>$F$4*EXP(-$F$5*C9)</f>
        <v>1183</v>
      </c>
      <c r="E9" s="15">
        <f>$F$2*D9/(D9+$I$4)</f>
        <v>9.2637065609390348</v>
      </c>
      <c r="F9" s="16">
        <f>$F$2*D9/(D9+$I$2)</f>
        <v>11.06469212782541</v>
      </c>
    </row>
    <row r="10" spans="2:9">
      <c r="B10" s="2">
        <f>B9+0.05</f>
        <v>0.05</v>
      </c>
      <c r="C10" s="2">
        <f t="shared" ref="C10:C29" si="0">$C$4+B10*( $C$5-$C$4)</f>
        <v>4.5</v>
      </c>
      <c r="D10" s="4">
        <f t="shared" ref="D10:D29" si="1">$F$4*EXP(-$F$5*C10)</f>
        <v>1047.1828777735398</v>
      </c>
      <c r="E10" s="15">
        <f t="shared" ref="E10:E29" si="2">$F$2*D10/(D10+$I$4)</f>
        <v>8.9976092157958352</v>
      </c>
      <c r="F10" s="16">
        <f>$F$2*D10/(D10+$I$2)</f>
        <v>10.953959282996824</v>
      </c>
    </row>
    <row r="11" spans="2:9">
      <c r="B11" s="2">
        <f t="shared" ref="B11:B29" si="3">B10+0.05</f>
        <v>0.1</v>
      </c>
      <c r="C11" s="2">
        <f t="shared" si="0"/>
        <v>9</v>
      </c>
      <c r="D11" s="4">
        <f t="shared" si="1"/>
        <v>926.95856255458352</v>
      </c>
      <c r="E11" s="15">
        <f t="shared" si="2"/>
        <v>8.7148114593610444</v>
      </c>
      <c r="F11" s="16">
        <f>$F$2*D11/(D11+$I$2)</f>
        <v>10.831501051985027</v>
      </c>
    </row>
    <row r="12" spans="2:9">
      <c r="B12" s="2">
        <f t="shared" si="3"/>
        <v>0.15000000000000002</v>
      </c>
      <c r="C12" s="2">
        <f t="shared" si="0"/>
        <v>13.500000000000002</v>
      </c>
      <c r="D12" s="4">
        <f t="shared" si="1"/>
        <v>820.53688513333259</v>
      </c>
      <c r="E12" s="15">
        <f t="shared" si="2"/>
        <v>8.4159870277019415</v>
      </c>
      <c r="F12" s="16">
        <f>$F$2*D12/(D12+$I$2)</f>
        <v>10.696412909270672</v>
      </c>
    </row>
    <row r="13" spans="2:9">
      <c r="B13" s="2">
        <f t="shared" si="3"/>
        <v>0.2</v>
      </c>
      <c r="C13" s="2">
        <f t="shared" si="0"/>
        <v>18</v>
      </c>
      <c r="D13" s="4">
        <f t="shared" si="1"/>
        <v>726.33320092414181</v>
      </c>
      <c r="E13" s="15">
        <f t="shared" si="2"/>
        <v>8.1021385795673666</v>
      </c>
      <c r="F13" s="16">
        <f>$F$2*D13/(D13+$I$2)</f>
        <v>10.547801300180167</v>
      </c>
    </row>
    <row r="14" spans="2:9">
      <c r="B14" s="2">
        <f t="shared" si="3"/>
        <v>0.25</v>
      </c>
      <c r="C14" s="2">
        <f t="shared" si="0"/>
        <v>22.5</v>
      </c>
      <c r="D14" s="4">
        <f t="shared" si="1"/>
        <v>642.94479422333848</v>
      </c>
      <c r="E14" s="15">
        <f t="shared" si="2"/>
        <v>7.7746052591027199</v>
      </c>
      <c r="F14" s="16">
        <f>$F$2*D14/(D14+$I$2)</f>
        <v>10.384805964951328</v>
      </c>
    </row>
    <row r="15" spans="2:9">
      <c r="B15" s="2">
        <f t="shared" si="3"/>
        <v>0.3</v>
      </c>
      <c r="C15" s="2">
        <f t="shared" si="0"/>
        <v>27</v>
      </c>
      <c r="D15" s="4">
        <f t="shared" si="1"/>
        <v>569.12999143221634</v>
      </c>
      <c r="E15" s="15">
        <f t="shared" si="2"/>
        <v>7.4350563815309734</v>
      </c>
      <c r="F15" s="16">
        <f>$F$2*D15/(D15+$I$2)</f>
        <v>10.20662649206397</v>
      </c>
    </row>
    <row r="16" spans="2:9">
      <c r="B16" s="2">
        <f t="shared" si="3"/>
        <v>0.35</v>
      </c>
      <c r="C16" s="2">
        <f t="shared" si="0"/>
        <v>31.499999999999996</v>
      </c>
      <c r="D16" s="4">
        <f t="shared" si="1"/>
        <v>503.78967223602569</v>
      </c>
      <c r="E16" s="15">
        <f t="shared" si="2"/>
        <v>7.0854697536827613</v>
      </c>
      <c r="F16" s="16">
        <f>$F$2*D16/(D16+$I$2)</f>
        <v>10.012552954812863</v>
      </c>
    </row>
    <row r="17" spans="2:6">
      <c r="B17" s="2">
        <f t="shared" si="3"/>
        <v>0.39999999999999997</v>
      </c>
      <c r="C17" s="2">
        <f t="shared" si="0"/>
        <v>36</v>
      </c>
      <c r="D17" s="4">
        <f t="shared" si="1"/>
        <v>445.95090343593381</v>
      </c>
      <c r="E17" s="15">
        <f t="shared" si="2"/>
        <v>6.7280942156572587</v>
      </c>
      <c r="F17" s="16">
        <f>$F$2*D17/(D17+$I$2)</f>
        <v>9.8020001570694024</v>
      </c>
    </row>
    <row r="18" spans="2:6">
      <c r="B18" s="2">
        <f t="shared" si="3"/>
        <v>0.44999999999999996</v>
      </c>
      <c r="C18" s="2">
        <f t="shared" si="0"/>
        <v>40.499999999999993</v>
      </c>
      <c r="D18" s="4">
        <f t="shared" si="1"/>
        <v>394.75245173774402</v>
      </c>
      <c r="E18" s="15">
        <f t="shared" si="2"/>
        <v>6.3653972692016652</v>
      </c>
      <c r="F18" s="16">
        <f>$F$2*D18/(D18+$I$2)</f>
        <v>9.5745446115826631</v>
      </c>
    </row>
    <row r="19" spans="2:6">
      <c r="B19" s="2">
        <f t="shared" si="3"/>
        <v>0.49999999999999994</v>
      </c>
      <c r="C19" s="2">
        <f t="shared" si="0"/>
        <v>44.999999999999993</v>
      </c>
      <c r="D19" s="4">
        <f t="shared" si="1"/>
        <v>349.43195977928252</v>
      </c>
      <c r="E19" s="15">
        <f t="shared" si="2"/>
        <v>6.0000000000000009</v>
      </c>
      <c r="F19" s="16">
        <f>$F$2*D19/(D19+$I$2)</f>
        <v>9.3299629145436747</v>
      </c>
    </row>
    <row r="20" spans="2:6">
      <c r="B20" s="2">
        <f t="shared" si="3"/>
        <v>0.54999999999999993</v>
      </c>
      <c r="C20" s="2">
        <f t="shared" si="0"/>
        <v>49.499999999999993</v>
      </c>
      <c r="D20" s="4">
        <f t="shared" si="1"/>
        <v>309.31459444439292</v>
      </c>
      <c r="E20" s="15">
        <f t="shared" si="2"/>
        <v>5.6346027307983366</v>
      </c>
      <c r="F20" s="16">
        <f>$F$2*D20/(D20+$I$2)</f>
        <v>9.068269696982366</v>
      </c>
    </row>
    <row r="21" spans="2:6">
      <c r="B21" s="2">
        <f t="shared" si="3"/>
        <v>0.6</v>
      </c>
      <c r="C21" s="2">
        <f t="shared" si="0"/>
        <v>54</v>
      </c>
      <c r="D21" s="4">
        <f t="shared" si="1"/>
        <v>273.80299843417976</v>
      </c>
      <c r="E21" s="15">
        <f t="shared" si="2"/>
        <v>5.2719057843427404</v>
      </c>
      <c r="F21" s="16">
        <f>$F$2*D21/(D21+$I$2)</f>
        <v>8.7897528777814262</v>
      </c>
    </row>
    <row r="22" spans="2:6">
      <c r="B22" s="2">
        <f t="shared" si="3"/>
        <v>0.65</v>
      </c>
      <c r="C22" s="2">
        <f t="shared" si="0"/>
        <v>58.5</v>
      </c>
      <c r="D22" s="4">
        <f t="shared" si="1"/>
        <v>242.36839547195973</v>
      </c>
      <c r="E22" s="15">
        <f t="shared" si="2"/>
        <v>4.9145302463172396</v>
      </c>
      <c r="F22" s="16">
        <f>$F$2*D22/(D22+$I$2)</f>
        <v>8.4950035813154336</v>
      </c>
    </row>
    <row r="23" spans="2:6">
      <c r="B23" s="2">
        <f t="shared" si="3"/>
        <v>0.70000000000000007</v>
      </c>
      <c r="C23" s="2">
        <f t="shared" si="0"/>
        <v>63.000000000000007</v>
      </c>
      <c r="D23" s="4">
        <f t="shared" si="1"/>
        <v>214.54271669626553</v>
      </c>
      <c r="E23" s="15">
        <f t="shared" si="2"/>
        <v>4.5649436184690257</v>
      </c>
      <c r="F23" s="16">
        <f>$F$2*D23/(D23+$I$2)</f>
        <v>8.1849378914128028</v>
      </c>
    </row>
    <row r="24" spans="2:6">
      <c r="B24" s="2">
        <f t="shared" si="3"/>
        <v>0.75000000000000011</v>
      </c>
      <c r="C24" s="2">
        <f t="shared" si="0"/>
        <v>67.500000000000014</v>
      </c>
      <c r="D24" s="4">
        <f t="shared" si="1"/>
        <v>189.91163100198526</v>
      </c>
      <c r="E24" s="15">
        <f t="shared" si="2"/>
        <v>4.2253947408972792</v>
      </c>
      <c r="F24" s="16">
        <f>$F$2*D24/(D24+$I$2)</f>
        <v>7.8608076680035559</v>
      </c>
    </row>
    <row r="25" spans="2:6">
      <c r="B25" s="2">
        <f t="shared" si="3"/>
        <v>0.80000000000000016</v>
      </c>
      <c r="C25" s="2">
        <f t="shared" si="0"/>
        <v>72.000000000000014</v>
      </c>
      <c r="D25" s="4">
        <f t="shared" si="1"/>
        <v>168.10837554972571</v>
      </c>
      <c r="E25" s="15">
        <f t="shared" si="2"/>
        <v>3.8978614204326325</v>
      </c>
      <c r="F25" s="16">
        <f>$F$2*D25/(D25+$I$2)</f>
        <v>7.5241980130626791</v>
      </c>
    </row>
    <row r="26" spans="2:6">
      <c r="B26" s="2">
        <f t="shared" si="3"/>
        <v>0.8500000000000002</v>
      </c>
      <c r="C26" s="2">
        <f t="shared" si="0"/>
        <v>76.500000000000014</v>
      </c>
      <c r="D26" s="4">
        <f t="shared" si="1"/>
        <v>148.80829457818825</v>
      </c>
      <c r="E26" s="15">
        <f t="shared" si="2"/>
        <v>3.5840129722980585</v>
      </c>
      <c r="F26" s="16">
        <f>$F$2*D26/(D26+$I$2)</f>
        <v>7.1770096650740927</v>
      </c>
    </row>
    <row r="27" spans="2:6">
      <c r="B27" s="2">
        <f t="shared" si="3"/>
        <v>0.90000000000000024</v>
      </c>
      <c r="C27" s="2">
        <f t="shared" si="0"/>
        <v>81.000000000000028</v>
      </c>
      <c r="D27" s="4">
        <f t="shared" si="1"/>
        <v>131.72400520114945</v>
      </c>
      <c r="E27" s="15">
        <f t="shared" si="2"/>
        <v>3.2851885406389556</v>
      </c>
      <c r="F27" s="16">
        <f>$F$2*D27/(D27+$I$2)</f>
        <v>6.8214256051791757</v>
      </c>
    </row>
    <row r="28" spans="2:6">
      <c r="B28" s="2">
        <f t="shared" si="3"/>
        <v>0.95000000000000029</v>
      </c>
      <c r="C28" s="2">
        <f t="shared" si="0"/>
        <v>85.500000000000028</v>
      </c>
      <c r="D28" s="4">
        <f t="shared" si="1"/>
        <v>116.60111820659036</v>
      </c>
      <c r="E28" s="15">
        <f t="shared" si="2"/>
        <v>3.0023907842041631</v>
      </c>
      <c r="F28" s="16">
        <f>$F$2*D28/(D28+$I$2)</f>
        <v>6.4598623962067414</v>
      </c>
    </row>
    <row r="29" spans="2:6">
      <c r="B29" s="2">
        <f t="shared" si="3"/>
        <v>1.0000000000000002</v>
      </c>
      <c r="C29" s="2">
        <f t="shared" si="0"/>
        <v>90.000000000000014</v>
      </c>
      <c r="D29" s="4">
        <f t="shared" si="1"/>
        <v>103.2144501396365</v>
      </c>
      <c r="E29" s="15">
        <f t="shared" si="2"/>
        <v>2.7362934390609652</v>
      </c>
      <c r="F29" s="16">
        <f>$F$2*D29/(D29+$I$2)</f>
        <v>6.0949081171371748</v>
      </c>
    </row>
    <row r="31" spans="2:6">
      <c r="C31" s="3" t="s">
        <v>13</v>
      </c>
      <c r="D31" s="3" t="s">
        <v>14</v>
      </c>
    </row>
    <row r="32" spans="2:6">
      <c r="B32" s="2">
        <v>0</v>
      </c>
      <c r="C32" s="17">
        <f>B32*$I$4*2</f>
        <v>0</v>
      </c>
      <c r="D32" s="4">
        <f>$F$2*$F$4*(1/($F$4+C32*EXP($F$5*$C$4))-1/($F$4+C32*EXP($F$5*$C$5)))</f>
        <v>0</v>
      </c>
    </row>
    <row r="33" spans="2:4">
      <c r="B33" s="2">
        <f>B32+0.01</f>
        <v>0.01</v>
      </c>
      <c r="C33" s="17">
        <f t="shared" ref="C33:C96" si="4">B33*$I$4*2</f>
        <v>6.9886391955856482</v>
      </c>
      <c r="D33" s="4">
        <f t="shared" ref="D33:D96" si="5">$F$2*$F$4*(1/($F$4+C33*EXP($F$5*$C$4))-1/($F$4+C33*EXP($F$5*$C$5)))</f>
        <v>0.69051766359031741</v>
      </c>
    </row>
    <row r="34" spans="2:4">
      <c r="B34" s="2">
        <f t="shared" ref="B34:B97" si="6">B33+0.01</f>
        <v>0.02</v>
      </c>
      <c r="C34" s="17">
        <f t="shared" si="4"/>
        <v>13.977278391171296</v>
      </c>
      <c r="D34" s="4">
        <f t="shared" si="5"/>
        <v>1.2910959122961865</v>
      </c>
    </row>
    <row r="35" spans="2:4">
      <c r="B35" s="2">
        <f t="shared" si="6"/>
        <v>0.03</v>
      </c>
      <c r="C35" s="17">
        <f t="shared" si="4"/>
        <v>20.965917586756945</v>
      </c>
      <c r="D35" s="4">
        <f t="shared" si="5"/>
        <v>1.8170442228017429</v>
      </c>
    </row>
    <row r="36" spans="2:4">
      <c r="B36" s="2">
        <f t="shared" si="6"/>
        <v>0.04</v>
      </c>
      <c r="C36" s="17">
        <f t="shared" si="4"/>
        <v>27.954556782342593</v>
      </c>
      <c r="D36" s="4">
        <f t="shared" si="5"/>
        <v>2.2804066140404693</v>
      </c>
    </row>
    <row r="37" spans="2:4">
      <c r="B37" s="2">
        <f t="shared" si="6"/>
        <v>0.05</v>
      </c>
      <c r="C37" s="17">
        <f t="shared" si="4"/>
        <v>34.943195977928241</v>
      </c>
      <c r="D37" s="4">
        <f t="shared" si="5"/>
        <v>2.6907876295563868</v>
      </c>
    </row>
    <row r="38" spans="2:4">
      <c r="B38" s="2">
        <f t="shared" si="6"/>
        <v>6.0000000000000005E-2</v>
      </c>
      <c r="C38" s="17">
        <f t="shared" si="4"/>
        <v>41.931835173513889</v>
      </c>
      <c r="D38" s="4">
        <f t="shared" si="5"/>
        <v>3.0559396964173096</v>
      </c>
    </row>
    <row r="39" spans="2:4">
      <c r="B39" s="2">
        <f t="shared" si="6"/>
        <v>7.0000000000000007E-2</v>
      </c>
      <c r="C39" s="17">
        <f t="shared" si="4"/>
        <v>48.920474369099544</v>
      </c>
      <c r="D39" s="4">
        <f t="shared" si="5"/>
        <v>3.3821885924775357</v>
      </c>
    </row>
    <row r="40" spans="2:4">
      <c r="B40" s="2">
        <f t="shared" si="6"/>
        <v>0.08</v>
      </c>
      <c r="C40" s="17">
        <f t="shared" si="4"/>
        <v>55.909113564685185</v>
      </c>
      <c r="D40" s="4">
        <f t="shared" si="5"/>
        <v>3.6747467935603337</v>
      </c>
    </row>
    <row r="41" spans="2:4">
      <c r="B41" s="2">
        <f t="shared" si="6"/>
        <v>0.09</v>
      </c>
      <c r="C41" s="17">
        <f t="shared" si="4"/>
        <v>62.897752760270834</v>
      </c>
      <c r="D41" s="4">
        <f t="shared" si="5"/>
        <v>3.9379477202909681</v>
      </c>
    </row>
    <row r="42" spans="2:4">
      <c r="B42" s="2">
        <f t="shared" si="6"/>
        <v>9.9999999999999992E-2</v>
      </c>
      <c r="C42" s="17">
        <f t="shared" si="4"/>
        <v>69.886391955856482</v>
      </c>
      <c r="D42" s="4">
        <f t="shared" si="5"/>
        <v>4.1754232394036803</v>
      </c>
    </row>
    <row r="43" spans="2:4">
      <c r="B43" s="2">
        <f t="shared" si="6"/>
        <v>0.10999999999999999</v>
      </c>
      <c r="C43" s="17">
        <f t="shared" si="4"/>
        <v>76.875031151442116</v>
      </c>
      <c r="D43" s="4">
        <f t="shared" si="5"/>
        <v>4.3902398342466613</v>
      </c>
    </row>
    <row r="44" spans="2:4">
      <c r="B44" s="2">
        <f t="shared" si="6"/>
        <v>0.11999999999999998</v>
      </c>
      <c r="C44" s="17">
        <f t="shared" si="4"/>
        <v>83.863670347027764</v>
      </c>
      <c r="D44" s="4">
        <f t="shared" si="5"/>
        <v>4.5850042524486518</v>
      </c>
    </row>
    <row r="45" spans="2:4">
      <c r="B45" s="2">
        <f t="shared" si="6"/>
        <v>0.12999999999999998</v>
      </c>
      <c r="C45" s="17">
        <f t="shared" si="4"/>
        <v>90.852309542613412</v>
      </c>
      <c r="D45" s="4">
        <f t="shared" si="5"/>
        <v>4.7619463250186698</v>
      </c>
    </row>
    <row r="46" spans="2:4">
      <c r="B46" s="2">
        <f t="shared" si="6"/>
        <v>0.13999999999999999</v>
      </c>
      <c r="C46" s="17">
        <f t="shared" si="4"/>
        <v>97.84094873819906</v>
      </c>
      <c r="D46" s="4">
        <f t="shared" si="5"/>
        <v>4.9229845115392576</v>
      </c>
    </row>
    <row r="47" spans="2:4">
      <c r="B47" s="2">
        <f t="shared" si="6"/>
        <v>0.15</v>
      </c>
      <c r="C47" s="17">
        <f t="shared" si="4"/>
        <v>104.82958793378472</v>
      </c>
      <c r="D47" s="4">
        <f t="shared" si="5"/>
        <v>5.0697782333691634</v>
      </c>
    </row>
    <row r="48" spans="2:4">
      <c r="B48" s="2">
        <f t="shared" si="6"/>
        <v>0.16</v>
      </c>
      <c r="C48" s="17">
        <f t="shared" si="4"/>
        <v>111.81822712937037</v>
      </c>
      <c r="D48" s="4">
        <f t="shared" si="5"/>
        <v>5.2037700006597296</v>
      </c>
    </row>
    <row r="49" spans="2:4">
      <c r="B49" s="2">
        <f t="shared" si="6"/>
        <v>0.17</v>
      </c>
      <c r="C49" s="17">
        <f t="shared" si="4"/>
        <v>118.80686632495603</v>
      </c>
      <c r="D49" s="4">
        <f t="shared" si="5"/>
        <v>5.3262195820696965</v>
      </c>
    </row>
    <row r="50" spans="2:4">
      <c r="B50" s="2">
        <f t="shared" si="6"/>
        <v>0.18000000000000002</v>
      </c>
      <c r="C50" s="17">
        <f t="shared" si="4"/>
        <v>125.79550552054168</v>
      </c>
      <c r="D50" s="4">
        <f t="shared" si="5"/>
        <v>5.4382319170323647</v>
      </c>
    </row>
    <row r="51" spans="2:4">
      <c r="B51" s="2">
        <f t="shared" si="6"/>
        <v>0.19000000000000003</v>
      </c>
      <c r="C51" s="17">
        <f t="shared" si="4"/>
        <v>132.78414471612734</v>
      </c>
      <c r="D51" s="4">
        <f t="shared" si="5"/>
        <v>5.5407800677245715</v>
      </c>
    </row>
    <row r="52" spans="2:4">
      <c r="B52" s="2">
        <f t="shared" si="6"/>
        <v>0.20000000000000004</v>
      </c>
      <c r="C52" s="17">
        <f t="shared" si="4"/>
        <v>139.77278391171299</v>
      </c>
      <c r="D52" s="4">
        <f t="shared" si="5"/>
        <v>5.6347242094234185</v>
      </c>
    </row>
    <row r="53" spans="2:4">
      <c r="B53" s="2">
        <f t="shared" si="6"/>
        <v>0.21000000000000005</v>
      </c>
      <c r="C53" s="17">
        <f t="shared" si="4"/>
        <v>146.76142310729864</v>
      </c>
      <c r="D53" s="4">
        <f t="shared" si="5"/>
        <v>5.720827434571266</v>
      </c>
    </row>
    <row r="54" spans="2:4">
      <c r="B54" s="2">
        <f t="shared" si="6"/>
        <v>0.22000000000000006</v>
      </c>
      <c r="C54" s="17">
        <f t="shared" si="4"/>
        <v>153.75006230288429</v>
      </c>
      <c r="D54" s="4">
        <f t="shared" si="5"/>
        <v>5.7997689771777159</v>
      </c>
    </row>
    <row r="55" spans="2:4">
      <c r="B55" s="2">
        <f t="shared" si="6"/>
        <v>0.23000000000000007</v>
      </c>
      <c r="C55" s="17">
        <f t="shared" si="4"/>
        <v>160.73870149846996</v>
      </c>
      <c r="D55" s="4">
        <f t="shared" si="5"/>
        <v>5.8721553356934511</v>
      </c>
    </row>
    <row r="56" spans="2:4">
      <c r="B56" s="2">
        <f t="shared" si="6"/>
        <v>0.24000000000000007</v>
      </c>
      <c r="C56" s="17">
        <f t="shared" si="4"/>
        <v>167.72734069405561</v>
      </c>
      <c r="D56" s="4">
        <f t="shared" si="5"/>
        <v>5.9385296738260829</v>
      </c>
    </row>
    <row r="57" spans="2:4">
      <c r="B57" s="2">
        <f t="shared" si="6"/>
        <v>0.25000000000000006</v>
      </c>
      <c r="C57" s="17">
        <f t="shared" si="4"/>
        <v>174.71597988964123</v>
      </c>
      <c r="D57" s="4">
        <f t="shared" si="5"/>
        <v>5.9993798024321396</v>
      </c>
    </row>
    <row r="58" spans="2:4">
      <c r="B58" s="2">
        <f t="shared" si="6"/>
        <v>0.26000000000000006</v>
      </c>
      <c r="C58" s="17">
        <f t="shared" si="4"/>
        <v>181.70461908522691</v>
      </c>
      <c r="D58" s="4">
        <f t="shared" si="5"/>
        <v>6.055144986134998</v>
      </c>
    </row>
    <row r="59" spans="2:4">
      <c r="B59" s="2">
        <f t="shared" si="6"/>
        <v>0.27000000000000007</v>
      </c>
      <c r="C59" s="17">
        <f t="shared" si="4"/>
        <v>188.69325828081256</v>
      </c>
      <c r="D59" s="4">
        <f t="shared" si="5"/>
        <v>6.1062217716514331</v>
      </c>
    </row>
    <row r="60" spans="2:4">
      <c r="B60" s="2">
        <f t="shared" si="6"/>
        <v>0.28000000000000008</v>
      </c>
      <c r="C60" s="17">
        <f t="shared" si="4"/>
        <v>195.68189747639821</v>
      </c>
      <c r="D60" s="4">
        <f t="shared" si="5"/>
        <v>6.1529689979627182</v>
      </c>
    </row>
    <row r="61" spans="2:4">
      <c r="B61" s="2">
        <f t="shared" si="6"/>
        <v>0.29000000000000009</v>
      </c>
      <c r="C61" s="17">
        <f t="shared" si="4"/>
        <v>202.67053667198385</v>
      </c>
      <c r="D61" s="4">
        <f t="shared" si="5"/>
        <v>6.195712119196112</v>
      </c>
    </row>
    <row r="62" spans="2:4">
      <c r="B62" s="2">
        <f t="shared" si="6"/>
        <v>0.3000000000000001</v>
      </c>
      <c r="C62" s="17">
        <f t="shared" si="4"/>
        <v>209.6591758675695</v>
      </c>
      <c r="D62" s="4">
        <f t="shared" si="5"/>
        <v>6.2347469476967063</v>
      </c>
    </row>
    <row r="63" spans="2:4">
      <c r="B63" s="2">
        <f t="shared" si="6"/>
        <v>0.31000000000000011</v>
      </c>
      <c r="C63" s="17">
        <f t="shared" si="4"/>
        <v>216.64781506315518</v>
      </c>
      <c r="D63" s="4">
        <f t="shared" si="5"/>
        <v>6.2703429059824902</v>
      </c>
    </row>
    <row r="64" spans="2:4">
      <c r="B64" s="2">
        <f t="shared" si="6"/>
        <v>0.32000000000000012</v>
      </c>
      <c r="C64" s="17">
        <f t="shared" si="4"/>
        <v>223.63645425874083</v>
      </c>
      <c r="D64" s="4">
        <f t="shared" si="5"/>
        <v>6.3027458611035581</v>
      </c>
    </row>
    <row r="65" spans="2:4">
      <c r="B65" s="2">
        <f t="shared" si="6"/>
        <v>0.33000000000000013</v>
      </c>
      <c r="C65" s="17">
        <f t="shared" si="4"/>
        <v>230.62509345432647</v>
      </c>
      <c r="D65" s="4">
        <f t="shared" si="5"/>
        <v>6.3321806026130822</v>
      </c>
    </row>
    <row r="66" spans="2:4">
      <c r="B66" s="2">
        <f t="shared" si="6"/>
        <v>0.34000000000000014</v>
      </c>
      <c r="C66" s="17">
        <f t="shared" si="4"/>
        <v>237.61373264991212</v>
      </c>
      <c r="D66" s="4">
        <f t="shared" si="5"/>
        <v>6.3588530153167335</v>
      </c>
    </row>
    <row r="67" spans="2:4">
      <c r="B67" s="2">
        <f t="shared" si="6"/>
        <v>0.35000000000000014</v>
      </c>
      <c r="C67" s="17">
        <f t="shared" si="4"/>
        <v>244.6023718454978</v>
      </c>
      <c r="D67" s="4">
        <f t="shared" si="5"/>
        <v>6.3829519897420415</v>
      </c>
    </row>
    <row r="68" spans="2:4">
      <c r="B68" s="2">
        <f t="shared" si="6"/>
        <v>0.36000000000000015</v>
      </c>
      <c r="C68" s="17">
        <f t="shared" si="4"/>
        <v>251.59101104108345</v>
      </c>
      <c r="D68" s="4">
        <f t="shared" si="5"/>
        <v>6.4046511065020946</v>
      </c>
    </row>
    <row r="69" spans="2:4">
      <c r="B69" s="2">
        <f t="shared" si="6"/>
        <v>0.37000000000000016</v>
      </c>
      <c r="C69" s="17">
        <f t="shared" si="4"/>
        <v>258.57965023666907</v>
      </c>
      <c r="D69" s="4">
        <f t="shared" si="5"/>
        <v>6.4241101251375179</v>
      </c>
    </row>
    <row r="70" spans="2:4">
      <c r="B70" s="2">
        <f t="shared" si="6"/>
        <v>0.38000000000000017</v>
      </c>
      <c r="C70" s="17">
        <f t="shared" si="4"/>
        <v>265.56828943225474</v>
      </c>
      <c r="D70" s="4">
        <f t="shared" si="5"/>
        <v>6.4414763033834967</v>
      </c>
    </row>
    <row r="71" spans="2:4">
      <c r="B71" s="2">
        <f t="shared" si="6"/>
        <v>0.39000000000000018</v>
      </c>
      <c r="C71" s="17">
        <f t="shared" si="4"/>
        <v>272.55692862784042</v>
      </c>
      <c r="D71" s="4">
        <f t="shared" si="5"/>
        <v>6.4568855689477926</v>
      </c>
    </row>
    <row r="72" spans="2:4">
      <c r="B72" s="2">
        <f t="shared" si="6"/>
        <v>0.40000000000000019</v>
      </c>
      <c r="C72" s="17">
        <f t="shared" si="4"/>
        <v>279.54556782342604</v>
      </c>
      <c r="D72" s="4">
        <f t="shared" si="5"/>
        <v>6.4704635626592983</v>
      </c>
    </row>
    <row r="73" spans="2:4">
      <c r="B73" s="2">
        <f t="shared" si="6"/>
        <v>0.4100000000000002</v>
      </c>
      <c r="C73" s="17">
        <f t="shared" si="4"/>
        <v>286.53420701901172</v>
      </c>
      <c r="D73" s="4">
        <f t="shared" si="5"/>
        <v>6.4823265691409091</v>
      </c>
    </row>
    <row r="74" spans="2:4">
      <c r="B74" s="2">
        <f t="shared" si="6"/>
        <v>0.42000000000000021</v>
      </c>
      <c r="C74" s="17">
        <f t="shared" si="4"/>
        <v>293.52284621459739</v>
      </c>
      <c r="D74" s="4">
        <f t="shared" si="5"/>
        <v>6.4925823488837837</v>
      </c>
    </row>
    <row r="75" spans="2:4">
      <c r="B75" s="2">
        <f t="shared" si="6"/>
        <v>0.43000000000000022</v>
      </c>
      <c r="C75" s="17">
        <f t="shared" si="4"/>
        <v>300.51148541018301</v>
      </c>
      <c r="D75" s="4">
        <f t="shared" si="5"/>
        <v>6.501330883678043</v>
      </c>
    </row>
    <row r="76" spans="2:4">
      <c r="B76" s="2">
        <f t="shared" si="6"/>
        <v>0.44000000000000022</v>
      </c>
      <c r="C76" s="17">
        <f t="shared" si="4"/>
        <v>307.50012460576869</v>
      </c>
      <c r="D76" s="4">
        <f t="shared" si="5"/>
        <v>6.5086650457272182</v>
      </c>
    </row>
    <row r="77" spans="2:4">
      <c r="B77" s="2">
        <f t="shared" si="6"/>
        <v>0.45000000000000023</v>
      </c>
      <c r="C77" s="17">
        <f t="shared" si="4"/>
        <v>314.48876380135431</v>
      </c>
      <c r="D77" s="4">
        <f t="shared" si="5"/>
        <v>6.5146711993912776</v>
      </c>
    </row>
    <row r="78" spans="2:4">
      <c r="B78" s="2">
        <f t="shared" si="6"/>
        <v>0.46000000000000024</v>
      </c>
      <c r="C78" s="17">
        <f t="shared" si="4"/>
        <v>321.47740299693999</v>
      </c>
      <c r="D78" s="4">
        <f t="shared" si="5"/>
        <v>6.5194297433251762</v>
      </c>
    </row>
    <row r="79" spans="2:4">
      <c r="B79" s="2">
        <f t="shared" si="6"/>
        <v>0.47000000000000025</v>
      </c>
      <c r="C79" s="17">
        <f t="shared" si="4"/>
        <v>328.46604219252566</v>
      </c>
      <c r="D79" s="4">
        <f t="shared" si="5"/>
        <v>6.52301559977378</v>
      </c>
    </row>
    <row r="80" spans="2:4">
      <c r="B80" s="2">
        <f t="shared" si="6"/>
        <v>0.48000000000000026</v>
      </c>
      <c r="C80" s="17">
        <f t="shared" si="4"/>
        <v>335.45468138811128</v>
      </c>
      <c r="D80" s="4">
        <f t="shared" si="5"/>
        <v>6.5254986569220623</v>
      </c>
    </row>
    <row r="81" spans="2:4">
      <c r="B81" s="2">
        <f t="shared" si="6"/>
        <v>0.49000000000000027</v>
      </c>
      <c r="C81" s="17">
        <f t="shared" si="4"/>
        <v>342.44332058369696</v>
      </c>
      <c r="D81" s="4">
        <f t="shared" si="5"/>
        <v>6.5269441694592247</v>
      </c>
    </row>
    <row r="82" spans="2:4">
      <c r="B82" s="2">
        <f t="shared" si="6"/>
        <v>0.50000000000000022</v>
      </c>
      <c r="C82" s="17">
        <f t="shared" si="4"/>
        <v>349.43195977928258</v>
      </c>
      <c r="D82" s="4">
        <f t="shared" si="5"/>
        <v>6.5274131218780687</v>
      </c>
    </row>
    <row r="83" spans="2:4">
      <c r="B83" s="2">
        <f t="shared" si="6"/>
        <v>0.51000000000000023</v>
      </c>
      <c r="C83" s="17">
        <f t="shared" si="4"/>
        <v>356.4205989748682</v>
      </c>
      <c r="D83" s="4">
        <f t="shared" si="5"/>
        <v>6.5269625584807462</v>
      </c>
    </row>
    <row r="84" spans="2:4">
      <c r="B84" s="2">
        <f t="shared" si="6"/>
        <v>0.52000000000000024</v>
      </c>
      <c r="C84" s="17">
        <f t="shared" si="4"/>
        <v>363.40923817045388</v>
      </c>
      <c r="D84" s="4">
        <f t="shared" si="5"/>
        <v>6.525645883586054</v>
      </c>
    </row>
    <row r="85" spans="2:4">
      <c r="B85" s="2">
        <f t="shared" si="6"/>
        <v>0.53000000000000025</v>
      </c>
      <c r="C85" s="17">
        <f t="shared" si="4"/>
        <v>370.39787736603955</v>
      </c>
      <c r="D85" s="4">
        <f t="shared" si="5"/>
        <v>6.5235131350206661</v>
      </c>
    </row>
    <row r="86" spans="2:4">
      <c r="B86" s="2">
        <f t="shared" si="6"/>
        <v>0.54000000000000026</v>
      </c>
      <c r="C86" s="17">
        <f t="shared" si="4"/>
        <v>377.38651656162517</v>
      </c>
      <c r="D86" s="4">
        <f t="shared" si="5"/>
        <v>6.5206112336179789</v>
      </c>
    </row>
    <row r="87" spans="2:4">
      <c r="B87" s="2">
        <f t="shared" si="6"/>
        <v>0.55000000000000027</v>
      </c>
      <c r="C87" s="17">
        <f t="shared" si="4"/>
        <v>384.37515575721085</v>
      </c>
      <c r="D87" s="4">
        <f t="shared" si="5"/>
        <v>6.5169842111357585</v>
      </c>
    </row>
    <row r="88" spans="2:4">
      <c r="B88" s="2">
        <f t="shared" si="6"/>
        <v>0.56000000000000028</v>
      </c>
      <c r="C88" s="17">
        <f t="shared" si="4"/>
        <v>391.36379495279647</v>
      </c>
      <c r="D88" s="4">
        <f t="shared" si="5"/>
        <v>6.5126734187310884</v>
      </c>
    </row>
    <row r="89" spans="2:4">
      <c r="B89" s="2">
        <f t="shared" si="6"/>
        <v>0.57000000000000028</v>
      </c>
      <c r="C89" s="17">
        <f t="shared" si="4"/>
        <v>398.35243414838214</v>
      </c>
      <c r="D89" s="4">
        <f t="shared" si="5"/>
        <v>6.5077177178926231</v>
      </c>
    </row>
    <row r="90" spans="2:4">
      <c r="B90" s="2">
        <f t="shared" si="6"/>
        <v>0.58000000000000029</v>
      </c>
      <c r="C90" s="17">
        <f t="shared" si="4"/>
        <v>405.34107334396782</v>
      </c>
      <c r="D90" s="4">
        <f t="shared" si="5"/>
        <v>6.5021536555210737</v>
      </c>
    </row>
    <row r="91" spans="2:4">
      <c r="B91" s="2">
        <f t="shared" si="6"/>
        <v>0.5900000000000003</v>
      </c>
      <c r="C91" s="17">
        <f t="shared" si="4"/>
        <v>412.32971253955344</v>
      </c>
      <c r="D91" s="4">
        <f t="shared" si="5"/>
        <v>6.496015624665473</v>
      </c>
    </row>
    <row r="92" spans="2:4">
      <c r="B92" s="2">
        <f t="shared" si="6"/>
        <v>0.60000000000000031</v>
      </c>
      <c r="C92" s="17">
        <f t="shared" si="4"/>
        <v>419.31835173513912</v>
      </c>
      <c r="D92" s="4">
        <f t="shared" si="5"/>
        <v>6.4893360122612238</v>
      </c>
    </row>
    <row r="93" spans="2:4">
      <c r="B93" s="2">
        <f t="shared" si="6"/>
        <v>0.61000000000000032</v>
      </c>
      <c r="C93" s="17">
        <f t="shared" si="4"/>
        <v>426.30699093072474</v>
      </c>
      <c r="D93" s="4">
        <f t="shared" si="5"/>
        <v>6.4821453350738274</v>
      </c>
    </row>
    <row r="94" spans="2:4">
      <c r="B94" s="2">
        <f t="shared" si="6"/>
        <v>0.62000000000000033</v>
      </c>
      <c r="C94" s="17">
        <f t="shared" si="4"/>
        <v>433.29563012631041</v>
      </c>
      <c r="D94" s="4">
        <f t="shared" si="5"/>
        <v>6.4744723649265223</v>
      </c>
    </row>
    <row r="95" spans="2:4">
      <c r="B95" s="2">
        <f t="shared" si="6"/>
        <v>0.63000000000000034</v>
      </c>
      <c r="C95" s="17">
        <f t="shared" si="4"/>
        <v>440.28426932189609</v>
      </c>
      <c r="D95" s="4">
        <f t="shared" si="5"/>
        <v>6.466344244179159</v>
      </c>
    </row>
    <row r="96" spans="2:4">
      <c r="B96" s="2">
        <f t="shared" si="6"/>
        <v>0.64000000000000035</v>
      </c>
      <c r="C96" s="17">
        <f t="shared" si="4"/>
        <v>447.27290851748171</v>
      </c>
      <c r="D96" s="4">
        <f t="shared" si="5"/>
        <v>6.4577865923271958</v>
      </c>
    </row>
    <row r="97" spans="2:9">
      <c r="B97" s="2">
        <f t="shared" si="6"/>
        <v>0.65000000000000036</v>
      </c>
      <c r="C97" s="17">
        <f t="shared" ref="C97:C160" si="7">B97*$I$4*2</f>
        <v>454.26154771306739</v>
      </c>
      <c r="D97" s="4">
        <f t="shared" ref="D97:D160" si="8">$F$2*$F$4*(1/($F$4+C97*EXP($F$5*$C$4))-1/($F$4+C97*EXP($F$5*$C$5)))</f>
        <v>6.4488236045025538</v>
      </c>
    </row>
    <row r="98" spans="2:9">
      <c r="B98" s="2">
        <f>B97+0.01</f>
        <v>0.66000000000000036</v>
      </c>
      <c r="C98" s="17">
        <f t="shared" si="7"/>
        <v>461.25018690865301</v>
      </c>
      <c r="D98" s="4">
        <f t="shared" si="8"/>
        <v>6.4394781425805112</v>
      </c>
    </row>
    <row r="99" spans="2:9">
      <c r="B99" s="2">
        <f>B98+0.01</f>
        <v>0.67000000000000037</v>
      </c>
      <c r="C99" s="17">
        <f t="shared" si="7"/>
        <v>468.23882610423868</v>
      </c>
      <c r="D99" s="4">
        <f t="shared" si="8"/>
        <v>6.4297718195278675</v>
      </c>
    </row>
    <row r="100" spans="2:9">
      <c r="B100" s="2">
        <f>B99+0.01</f>
        <v>0.68000000000000038</v>
      </c>
      <c r="C100" s="17">
        <f t="shared" si="7"/>
        <v>475.22746529982436</v>
      </c>
      <c r="D100" s="4">
        <f t="shared" si="8"/>
        <v>6.4197250775661123</v>
      </c>
    </row>
    <row r="101" spans="2:9">
      <c r="B101" s="2">
        <f>B100+0.01</f>
        <v>0.69000000000000039</v>
      </c>
      <c r="C101" s="17">
        <f t="shared" si="7"/>
        <v>482.21610449540998</v>
      </c>
      <c r="D101" s="4">
        <f t="shared" si="8"/>
        <v>6.4093572606684983</v>
      </c>
    </row>
    <row r="102" spans="2:9">
      <c r="B102" s="2">
        <f>B101+0.01</f>
        <v>0.7000000000000004</v>
      </c>
      <c r="C102" s="17">
        <f t="shared" si="7"/>
        <v>489.20474369099566</v>
      </c>
      <c r="D102" s="4">
        <f t="shared" si="8"/>
        <v>6.3986866818608519</v>
      </c>
    </row>
    <row r="103" spans="2:9">
      <c r="B103" s="2">
        <f>B102+0.01</f>
        <v>0.71000000000000041</v>
      </c>
      <c r="C103" s="17">
        <f t="shared" si="7"/>
        <v>496.19338288658133</v>
      </c>
      <c r="D103" s="4">
        <f t="shared" si="8"/>
        <v>6.3877306857520928</v>
      </c>
    </row>
    <row r="104" spans="2:9">
      <c r="B104" s="2">
        <f>B103+0.01</f>
        <v>0.72000000000000042</v>
      </c>
      <c r="C104" s="17">
        <f t="shared" si="7"/>
        <v>503.18202208216695</v>
      </c>
      <c r="D104" s="4">
        <f t="shared" si="8"/>
        <v>6.3765057066810771</v>
      </c>
    </row>
    <row r="105" spans="2:9">
      <c r="B105" s="2">
        <f>B104+0.01</f>
        <v>0.73000000000000043</v>
      </c>
      <c r="C105" s="17">
        <f t="shared" si="7"/>
        <v>510.17066127775263</v>
      </c>
      <c r="D105" s="4">
        <f t="shared" si="8"/>
        <v>6.3650273228310867</v>
      </c>
    </row>
    <row r="106" spans="2:9">
      <c r="B106" s="2">
        <f>B105+0.01</f>
        <v>0.74000000000000044</v>
      </c>
      <c r="C106" s="17">
        <f t="shared" si="7"/>
        <v>517.15930047333825</v>
      </c>
      <c r="D106" s="4">
        <f t="shared" si="8"/>
        <v>6.3533103066315952</v>
      </c>
    </row>
    <row r="107" spans="2:9">
      <c r="B107" s="2">
        <f>B106+0.01</f>
        <v>0.75000000000000044</v>
      </c>
      <c r="C107" s="17">
        <f t="shared" si="7"/>
        <v>524.14793966892387</v>
      </c>
      <c r="D107" s="4">
        <f t="shared" si="8"/>
        <v>6.3413686717383513</v>
      </c>
    </row>
    <row r="108" spans="2:9">
      <c r="B108" s="2">
        <f>B107+0.01</f>
        <v>0.76000000000000045</v>
      </c>
      <c r="C108" s="17">
        <f t="shared" si="7"/>
        <v>531.1365788645096</v>
      </c>
      <c r="D108" s="4">
        <f t="shared" si="8"/>
        <v>6.329215716857175</v>
      </c>
    </row>
    <row r="109" spans="2:9">
      <c r="B109" s="2">
        <f>B108+0.01</f>
        <v>0.77000000000000046</v>
      </c>
      <c r="C109" s="17">
        <f t="shared" si="7"/>
        <v>538.12521806009522</v>
      </c>
      <c r="D109" s="4">
        <f t="shared" si="8"/>
        <v>6.3168640666536326</v>
      </c>
    </row>
    <row r="110" spans="2:9">
      <c r="B110" s="2">
        <f>B109+0.01</f>
        <v>0.78000000000000047</v>
      </c>
      <c r="C110" s="17">
        <f t="shared" si="7"/>
        <v>545.11385725568084</v>
      </c>
      <c r="D110" s="4">
        <f t="shared" si="8"/>
        <v>6.3043257099698664</v>
      </c>
    </row>
    <row r="111" spans="2:9">
      <c r="B111" s="2">
        <f>B110+0.01</f>
        <v>0.79000000000000048</v>
      </c>
      <c r="C111" s="17">
        <f t="shared" si="7"/>
        <v>552.10249645126657</v>
      </c>
      <c r="D111" s="4">
        <f t="shared" si="8"/>
        <v>6.2916120355508935</v>
      </c>
      <c r="I111" s="2"/>
    </row>
    <row r="112" spans="2:9">
      <c r="B112" s="2">
        <f>B111+0.01</f>
        <v>0.80000000000000049</v>
      </c>
      <c r="C112" s="17">
        <f t="shared" si="7"/>
        <v>559.09113564685219</v>
      </c>
      <c r="D112" s="4">
        <f t="shared" si="8"/>
        <v>6.2787338654656137</v>
      </c>
      <c r="I112" s="2"/>
    </row>
    <row r="113" spans="2:9">
      <c r="B113" s="2">
        <f>B112+0.01</f>
        <v>0.8100000000000005</v>
      </c>
      <c r="C113" s="17">
        <f t="shared" si="7"/>
        <v>566.07977484243781</v>
      </c>
      <c r="D113" s="4">
        <f t="shared" si="8"/>
        <v>6.2657014863921887</v>
      </c>
      <c r="I113" s="2"/>
    </row>
    <row r="114" spans="2:9">
      <c r="B114" s="2">
        <f>B113+0.01</f>
        <v>0.82000000000000051</v>
      </c>
      <c r="C114" s="17">
        <f t="shared" si="7"/>
        <v>573.06841403802355</v>
      </c>
      <c r="D114" s="4">
        <f t="shared" si="8"/>
        <v>6.2525246789234856</v>
      </c>
      <c r="I114" s="2"/>
    </row>
    <row r="115" spans="2:9">
      <c r="B115" s="2">
        <f>B114+0.01</f>
        <v>0.83000000000000052</v>
      </c>
      <c r="C115" s="17">
        <f t="shared" si="7"/>
        <v>580.05705323360917</v>
      </c>
      <c r="D115" s="4">
        <f t="shared" si="8"/>
        <v>6.239212745035374</v>
      </c>
      <c r="I115" s="2"/>
    </row>
    <row r="116" spans="2:9">
      <c r="B116" s="2">
        <f>B115+0.01</f>
        <v>0.84000000000000052</v>
      </c>
      <c r="C116" s="17">
        <f t="shared" si="7"/>
        <v>587.04569242919479</v>
      </c>
      <c r="D116" s="4">
        <f t="shared" si="8"/>
        <v>6.2257745338492203</v>
      </c>
      <c r="I116" s="2"/>
    </row>
    <row r="117" spans="2:9">
      <c r="B117" s="2">
        <f>B116+0.01</f>
        <v>0.85000000000000053</v>
      </c>
      <c r="C117" s="17">
        <f t="shared" si="7"/>
        <v>594.03433162478052</v>
      </c>
      <c r="D117" s="4">
        <f t="shared" si="8"/>
        <v>6.2122184658091948</v>
      </c>
      <c r="I117" s="2"/>
    </row>
    <row r="118" spans="2:9">
      <c r="B118" s="2">
        <f>B117+0.01</f>
        <v>0.86000000000000054</v>
      </c>
      <c r="C118" s="17">
        <f t="shared" si="7"/>
        <v>601.02297082036614</v>
      </c>
      <c r="D118" s="4">
        <f t="shared" si="8"/>
        <v>6.1985525553855441</v>
      </c>
      <c r="I118" s="2"/>
    </row>
    <row r="119" spans="2:9">
      <c r="B119" s="2">
        <f>B118+0.01</f>
        <v>0.87000000000000055</v>
      </c>
      <c r="C119" s="17">
        <f t="shared" si="7"/>
        <v>608.01161001595176</v>
      </c>
      <c r="D119" s="4">
        <f t="shared" si="8"/>
        <v>6.1847844324061061</v>
      </c>
      <c r="I119" s="2"/>
    </row>
    <row r="120" spans="2:9">
      <c r="B120" s="2">
        <f>B119+0.01</f>
        <v>0.88000000000000056</v>
      </c>
      <c r="C120" s="17">
        <f t="shared" si="7"/>
        <v>615.00024921153738</v>
      </c>
      <c r="D120" s="4">
        <f t="shared" si="8"/>
        <v>6.1709213621104411</v>
      </c>
      <c r="I120" s="2"/>
    </row>
    <row r="121" spans="2:9">
      <c r="B121" s="2">
        <f>B120+0.01</f>
        <v>0.89000000000000057</v>
      </c>
      <c r="C121" s="17">
        <f t="shared" si="7"/>
        <v>621.98888840712311</v>
      </c>
      <c r="D121" s="4">
        <f t="shared" si="8"/>
        <v>6.1569702640135544</v>
      </c>
      <c r="I121" s="2"/>
    </row>
    <row r="122" spans="2:9">
      <c r="B122" s="2">
        <f>B121+0.01</f>
        <v>0.90000000000000058</v>
      </c>
      <c r="C122" s="17">
        <f t="shared" si="7"/>
        <v>628.97752760270873</v>
      </c>
      <c r="D122" s="4">
        <f t="shared" si="8"/>
        <v>6.1429377296596241</v>
      </c>
      <c r="I122" s="2"/>
    </row>
    <row r="123" spans="2:9">
      <c r="B123" s="2">
        <f>B122+0.01</f>
        <v>0.91000000000000059</v>
      </c>
      <c r="C123" s="17">
        <f t="shared" si="7"/>
        <v>635.96616679829435</v>
      </c>
      <c r="D123" s="4">
        <f t="shared" si="8"/>
        <v>6.1288300393399444</v>
      </c>
      <c r="I123" s="2"/>
    </row>
    <row r="124" spans="2:9">
      <c r="B124" s="2">
        <f>B123+0.01</f>
        <v>0.9200000000000006</v>
      </c>
      <c r="C124" s="17">
        <f t="shared" si="7"/>
        <v>642.95480599388009</v>
      </c>
      <c r="D124" s="4">
        <f t="shared" si="8"/>
        <v>6.1146531778437936</v>
      </c>
      <c r="I124" s="2"/>
    </row>
    <row r="125" spans="2:9">
      <c r="B125" s="2">
        <f>B124+0.01</f>
        <v>0.9300000000000006</v>
      </c>
      <c r="C125" s="17">
        <f t="shared" si="7"/>
        <v>649.94344518946571</v>
      </c>
      <c r="D125" s="4">
        <f t="shared" si="8"/>
        <v>6.1004128493057204</v>
      </c>
      <c r="I125" s="2"/>
    </row>
    <row r="126" spans="2:9">
      <c r="B126" s="2">
        <f>B125+0.01</f>
        <v>0.94000000000000061</v>
      </c>
      <c r="C126" s="17">
        <f t="shared" si="7"/>
        <v>656.93208438505133</v>
      </c>
      <c r="D126" s="4">
        <f t="shared" si="8"/>
        <v>6.0861144912081588</v>
      </c>
      <c r="I126" s="2"/>
    </row>
    <row r="127" spans="2:9">
      <c r="B127" s="2">
        <f>B126+0.01</f>
        <v>0.95000000000000062</v>
      </c>
      <c r="C127" s="17">
        <f t="shared" si="7"/>
        <v>663.92072358063706</v>
      </c>
      <c r="D127" s="4">
        <f t="shared" si="8"/>
        <v>6.0717632875938667</v>
      </c>
      <c r="I127" s="2"/>
    </row>
    <row r="128" spans="2:9">
      <c r="B128" s="2">
        <f>B127+0.01</f>
        <v>0.96000000000000063</v>
      </c>
      <c r="C128" s="17">
        <f t="shared" si="7"/>
        <v>670.90936277622268</v>
      </c>
      <c r="D128" s="4">
        <f t="shared" si="8"/>
        <v>6.0573641815387909</v>
      </c>
      <c r="I128" s="2"/>
    </row>
    <row r="129" spans="2:9">
      <c r="B129" s="2">
        <f>B128+0.01</f>
        <v>0.97000000000000064</v>
      </c>
      <c r="C129" s="17">
        <f t="shared" si="7"/>
        <v>677.8980019718083</v>
      </c>
      <c r="D129" s="4">
        <f t="shared" si="8"/>
        <v>6.0429218869322954</v>
      </c>
      <c r="I129" s="2"/>
    </row>
    <row r="130" spans="2:9">
      <c r="B130" s="2">
        <f>B129+0.01</f>
        <v>0.98000000000000065</v>
      </c>
      <c r="C130" s="17">
        <f t="shared" si="7"/>
        <v>684.88664116739392</v>
      </c>
      <c r="D130" s="4">
        <f t="shared" si="8"/>
        <v>6.0284408996083565</v>
      </c>
      <c r="I130" s="2"/>
    </row>
    <row r="131" spans="2:9">
      <c r="B131" s="2">
        <f>B130+0.01</f>
        <v>0.99000000000000066</v>
      </c>
      <c r="C131" s="17">
        <f t="shared" si="7"/>
        <v>691.87528036297965</v>
      </c>
      <c r="D131" s="4">
        <f t="shared" si="8"/>
        <v>6.0139255078682092</v>
      </c>
      <c r="I131" s="2"/>
    </row>
    <row r="132" spans="2:9">
      <c r="B132" s="2">
        <f>B131+0.01</f>
        <v>1.0000000000000007</v>
      </c>
      <c r="C132" s="17">
        <f t="shared" si="7"/>
        <v>698.86391955856527</v>
      </c>
      <c r="D132" s="4">
        <f t="shared" si="8"/>
        <v>5.9993798024321396</v>
      </c>
      <c r="I132" s="2"/>
    </row>
    <row r="133" spans="2:9">
      <c r="B133" s="2">
        <f t="shared" ref="B133:B152" si="9">B132+0.01</f>
        <v>1.0100000000000007</v>
      </c>
      <c r="C133" s="17">
        <f t="shared" si="7"/>
        <v>705.85255875415089</v>
      </c>
      <c r="D133" s="4">
        <f t="shared" si="8"/>
        <v>5.9848076858554657</v>
      </c>
      <c r="I133" s="2"/>
    </row>
    <row r="134" spans="2:9">
      <c r="B134" s="2">
        <f t="shared" si="9"/>
        <v>1.0200000000000007</v>
      </c>
      <c r="C134" s="17">
        <f t="shared" si="7"/>
        <v>712.84119794973662</v>
      </c>
      <c r="D134" s="4">
        <f t="shared" si="8"/>
        <v>5.9702128814413404</v>
      </c>
      <c r="I134" s="2"/>
    </row>
    <row r="135" spans="2:9">
      <c r="B135" s="2">
        <f t="shared" si="9"/>
        <v>1.0300000000000007</v>
      </c>
      <c r="C135" s="17">
        <f t="shared" si="7"/>
        <v>719.82983714532224</v>
      </c>
      <c r="D135" s="4">
        <f t="shared" si="8"/>
        <v>5.9555989416807709</v>
      </c>
      <c r="I135" s="2"/>
    </row>
    <row r="136" spans="2:9">
      <c r="B136" s="2">
        <f t="shared" si="9"/>
        <v>1.0400000000000007</v>
      </c>
      <c r="C136" s="17">
        <f t="shared" si="7"/>
        <v>726.81847634090786</v>
      </c>
      <c r="D136" s="4">
        <f t="shared" si="8"/>
        <v>5.9409692562481959</v>
      </c>
      <c r="I136" s="2"/>
    </row>
    <row r="137" spans="2:9">
      <c r="B137" s="2">
        <f t="shared" si="9"/>
        <v>1.0500000000000007</v>
      </c>
      <c r="C137" s="17">
        <f t="shared" si="7"/>
        <v>733.8071155364936</v>
      </c>
      <c r="D137" s="4">
        <f t="shared" si="8"/>
        <v>5.9263270595790738</v>
      </c>
      <c r="I137" s="2"/>
    </row>
    <row r="138" spans="2:9">
      <c r="B138" s="2">
        <f t="shared" si="9"/>
        <v>1.0600000000000007</v>
      </c>
      <c r="C138" s="17">
        <f t="shared" si="7"/>
        <v>740.79575473207922</v>
      </c>
      <c r="D138" s="4">
        <f t="shared" si="8"/>
        <v>5.9116754380541163</v>
      </c>
      <c r="I138" s="2"/>
    </row>
    <row r="139" spans="2:9">
      <c r="B139" s="2">
        <f t="shared" si="9"/>
        <v>1.0700000000000007</v>
      </c>
      <c r="C139" s="17">
        <f t="shared" si="7"/>
        <v>747.78439392766484</v>
      </c>
      <c r="D139" s="4">
        <f t="shared" si="8"/>
        <v>5.8970173368132253</v>
      </c>
      <c r="I139" s="2"/>
    </row>
    <row r="140" spans="2:9">
      <c r="B140" s="2">
        <f t="shared" si="9"/>
        <v>1.0800000000000007</v>
      </c>
      <c r="C140" s="17">
        <f t="shared" si="7"/>
        <v>754.77303312325057</v>
      </c>
      <c r="D140" s="4">
        <f t="shared" si="8"/>
        <v>5.8823555662206566</v>
      </c>
      <c r="I140" s="2"/>
    </row>
    <row r="141" spans="2:9">
      <c r="B141" s="2">
        <f t="shared" si="9"/>
        <v>1.0900000000000007</v>
      </c>
      <c r="C141" s="17">
        <f t="shared" si="7"/>
        <v>761.76167231883619</v>
      </c>
      <c r="D141" s="4">
        <f t="shared" si="8"/>
        <v>5.8676928080015154</v>
      </c>
      <c r="I141" s="2"/>
    </row>
    <row r="142" spans="2:9">
      <c r="B142" s="2">
        <f t="shared" si="9"/>
        <v>1.1000000000000008</v>
      </c>
      <c r="C142" s="17">
        <f t="shared" si="7"/>
        <v>768.75031151442181</v>
      </c>
      <c r="D142" s="4">
        <f t="shared" si="8"/>
        <v>5.8530316210684159</v>
      </c>
      <c r="I142" s="2"/>
    </row>
    <row r="143" spans="2:9">
      <c r="B143" s="2">
        <f t="shared" si="9"/>
        <v>1.1100000000000008</v>
      </c>
      <c r="C143" s="17">
        <f t="shared" si="7"/>
        <v>775.73895071000743</v>
      </c>
      <c r="D143" s="4">
        <f t="shared" si="8"/>
        <v>5.8383744470558963</v>
      </c>
      <c r="I143" s="2"/>
    </row>
    <row r="144" spans="2:9">
      <c r="B144" s="2">
        <f t="shared" si="9"/>
        <v>1.1200000000000008</v>
      </c>
      <c r="C144" s="17">
        <f t="shared" si="7"/>
        <v>782.72758990559316</v>
      </c>
      <c r="D144" s="4">
        <f t="shared" si="8"/>
        <v>5.8237236155791159</v>
      </c>
      <c r="I144" s="2"/>
    </row>
    <row r="145" spans="2:9">
      <c r="B145" s="2">
        <f t="shared" si="9"/>
        <v>1.1300000000000008</v>
      </c>
      <c r="C145" s="17">
        <f t="shared" si="7"/>
        <v>789.71622910117878</v>
      </c>
      <c r="D145" s="4">
        <f t="shared" si="8"/>
        <v>5.8090813492322226</v>
      </c>
      <c r="I145" s="2"/>
    </row>
    <row r="146" spans="2:9">
      <c r="B146" s="2">
        <f t="shared" si="9"/>
        <v>1.1400000000000008</v>
      </c>
      <c r="C146" s="17">
        <f t="shared" si="7"/>
        <v>796.7048682967644</v>
      </c>
      <c r="D146" s="4">
        <f t="shared" si="8"/>
        <v>5.7944497683409315</v>
      </c>
      <c r="I146" s="2"/>
    </row>
    <row r="147" spans="2:9">
      <c r="B147" s="2">
        <f t="shared" si="9"/>
        <v>1.1500000000000008</v>
      </c>
      <c r="C147" s="17">
        <f t="shared" si="7"/>
        <v>803.69350749235014</v>
      </c>
      <c r="D147" s="4">
        <f t="shared" si="8"/>
        <v>5.7798308954828359</v>
      </c>
      <c r="I147" s="2"/>
    </row>
    <row r="148" spans="2:9">
      <c r="B148" s="2">
        <f t="shared" si="9"/>
        <v>1.1600000000000008</v>
      </c>
      <c r="C148" s="17">
        <f t="shared" si="7"/>
        <v>810.68214668793576</v>
      </c>
      <c r="D148" s="4">
        <f t="shared" si="8"/>
        <v>5.7652266597882385</v>
      </c>
      <c r="I148" s="2"/>
    </row>
    <row r="149" spans="2:9">
      <c r="B149" s="2">
        <f t="shared" si="9"/>
        <v>1.1700000000000008</v>
      </c>
      <c r="C149" s="17">
        <f t="shared" si="7"/>
        <v>817.67078588352138</v>
      </c>
      <c r="D149" s="4">
        <f t="shared" si="8"/>
        <v>5.7506389010333896</v>
      </c>
      <c r="I149" s="2"/>
    </row>
    <row r="150" spans="2:9">
      <c r="B150" s="2">
        <f t="shared" si="9"/>
        <v>1.1800000000000008</v>
      </c>
      <c r="C150" s="17">
        <f t="shared" si="7"/>
        <v>824.65942507910711</v>
      </c>
      <c r="D150" s="4">
        <f t="shared" si="8"/>
        <v>5.7360693735374442</v>
      </c>
      <c r="I150" s="2"/>
    </row>
    <row r="151" spans="2:9">
      <c r="B151" s="2">
        <f t="shared" si="9"/>
        <v>1.1900000000000008</v>
      </c>
      <c r="C151" s="17">
        <f t="shared" si="7"/>
        <v>831.64806427469273</v>
      </c>
      <c r="D151" s="4">
        <f t="shared" si="8"/>
        <v>5.7215197498736066</v>
      </c>
      <c r="I151" s="2"/>
    </row>
    <row r="152" spans="2:9">
      <c r="B152" s="2">
        <f t="shared" si="9"/>
        <v>1.2000000000000008</v>
      </c>
      <c r="C152" s="17">
        <f t="shared" si="7"/>
        <v>838.63670347027835</v>
      </c>
      <c r="D152" s="4">
        <f t="shared" si="8"/>
        <v>5.7069916244044263</v>
      </c>
      <c r="I152" s="2"/>
    </row>
    <row r="153" spans="2:9">
      <c r="B153" s="2">
        <f>B152+0.01</f>
        <v>1.2100000000000009</v>
      </c>
      <c r="C153" s="17">
        <f t="shared" si="7"/>
        <v>845.62534266586397</v>
      </c>
      <c r="D153" s="4">
        <f t="shared" si="8"/>
        <v>5.6924865166505363</v>
      </c>
      <c r="I153" s="2"/>
    </row>
    <row r="154" spans="2:9">
      <c r="B154" s="2">
        <f t="shared" ref="B154:B163" si="10">B153+0.01</f>
        <v>1.2200000000000009</v>
      </c>
      <c r="C154" s="17">
        <f t="shared" si="7"/>
        <v>852.6139818614497</v>
      </c>
      <c r="D154" s="4">
        <f t="shared" si="8"/>
        <v>5.6780058745016406</v>
      </c>
      <c r="I154" s="2"/>
    </row>
    <row r="155" spans="2:9">
      <c r="B155" s="2">
        <f t="shared" si="10"/>
        <v>1.2300000000000009</v>
      </c>
      <c r="C155" s="17">
        <f t="shared" si="7"/>
        <v>859.60262105703532</v>
      </c>
      <c r="D155" s="4">
        <f t="shared" si="8"/>
        <v>5.6635510772779512</v>
      </c>
      <c r="I155" s="2"/>
    </row>
    <row r="156" spans="2:9">
      <c r="B156" s="2">
        <f t="shared" si="10"/>
        <v>1.2400000000000009</v>
      </c>
      <c r="C156" s="17">
        <f t="shared" si="7"/>
        <v>866.59126025262094</v>
      </c>
      <c r="D156" s="4">
        <f t="shared" si="8"/>
        <v>5.6491234386499007</v>
      </c>
      <c r="I156" s="2"/>
    </row>
    <row r="157" spans="2:9">
      <c r="B157" s="2">
        <f t="shared" si="10"/>
        <v>1.2500000000000009</v>
      </c>
      <c r="C157" s="17">
        <f t="shared" si="7"/>
        <v>873.57989944820667</v>
      </c>
      <c r="D157" s="4">
        <f t="shared" si="8"/>
        <v>5.6347242094234176</v>
      </c>
      <c r="I157" s="2"/>
    </row>
    <row r="158" spans="2:9">
      <c r="B158" s="2">
        <f t="shared" si="10"/>
        <v>1.2600000000000009</v>
      </c>
      <c r="C158" s="17">
        <f t="shared" si="7"/>
        <v>880.56853864379229</v>
      </c>
      <c r="D158" s="4">
        <f t="shared" si="8"/>
        <v>5.6203545801976773</v>
      </c>
      <c r="I158" s="2"/>
    </row>
    <row r="159" spans="2:9">
      <c r="B159" s="2">
        <f t="shared" si="10"/>
        <v>1.2700000000000009</v>
      </c>
      <c r="C159" s="17">
        <f t="shared" si="7"/>
        <v>887.55717783937791</v>
      </c>
      <c r="D159" s="4">
        <f t="shared" si="8"/>
        <v>5.6060156839018136</v>
      </c>
      <c r="I159" s="2"/>
    </row>
    <row r="160" spans="2:9">
      <c r="B160" s="2">
        <f t="shared" si="10"/>
        <v>1.2800000000000009</v>
      </c>
      <c r="C160" s="17">
        <f t="shared" si="7"/>
        <v>894.54581703496365</v>
      </c>
      <c r="D160" s="4">
        <f t="shared" si="8"/>
        <v>5.591708598216762</v>
      </c>
      <c r="I160" s="2"/>
    </row>
    <row r="161" spans="2:9">
      <c r="B161" s="2">
        <f t="shared" si="10"/>
        <v>1.2900000000000009</v>
      </c>
      <c r="C161" s="17">
        <f t="shared" ref="C161:C183" si="11">B161*$I$4*2</f>
        <v>901.53445623054927</v>
      </c>
      <c r="D161" s="4">
        <f t="shared" ref="D161:D183" si="12">$F$2*$F$4*(1/($F$4+C161*EXP($F$5*$C$4))-1/($F$4+C161*EXP($F$5*$C$5)))</f>
        <v>5.5774343478879809</v>
      </c>
      <c r="I161" s="2"/>
    </row>
    <row r="162" spans="2:9">
      <c r="B162" s="2">
        <f t="shared" si="10"/>
        <v>1.3000000000000009</v>
      </c>
      <c r="C162" s="17">
        <f t="shared" si="11"/>
        <v>908.52309542613489</v>
      </c>
      <c r="D162" s="4">
        <f t="shared" si="12"/>
        <v>5.5631939069345266</v>
      </c>
      <c r="I162" s="2"/>
    </row>
    <row r="163" spans="2:9">
      <c r="B163" s="2">
        <f t="shared" si="10"/>
        <v>1.3100000000000009</v>
      </c>
      <c r="C163" s="17">
        <f t="shared" si="11"/>
        <v>915.51173462172062</v>
      </c>
      <c r="D163" s="4">
        <f t="shared" si="12"/>
        <v>5.5489882007596698</v>
      </c>
      <c r="I163" s="2"/>
    </row>
    <row r="164" spans="2:9">
      <c r="B164" s="2">
        <f>B163+0.01</f>
        <v>1.320000000000001</v>
      </c>
      <c r="C164" s="17">
        <f t="shared" si="11"/>
        <v>922.50037381730624</v>
      </c>
      <c r="D164" s="4">
        <f t="shared" si="12"/>
        <v>5.5348181081678565</v>
      </c>
      <c r="I164" s="2"/>
    </row>
    <row r="165" spans="2:9">
      <c r="B165" s="2">
        <f t="shared" ref="B165:B183" si="13">B164+0.01</f>
        <v>1.330000000000001</v>
      </c>
      <c r="C165" s="17">
        <f t="shared" si="11"/>
        <v>929.48901301289186</v>
      </c>
      <c r="D165" s="4">
        <f t="shared" si="12"/>
        <v>5.520684463292703</v>
      </c>
      <c r="I165" s="2"/>
    </row>
    <row r="166" spans="2:9">
      <c r="B166" s="2">
        <f t="shared" si="13"/>
        <v>1.340000000000001</v>
      </c>
      <c r="C166" s="17">
        <f t="shared" si="11"/>
        <v>936.47765220847748</v>
      </c>
      <c r="D166" s="4">
        <f t="shared" si="12"/>
        <v>5.5065880574402968</v>
      </c>
      <c r="I166" s="2"/>
    </row>
    <row r="167" spans="2:9">
      <c r="B167" s="2">
        <f t="shared" si="13"/>
        <v>1.350000000000001</v>
      </c>
      <c r="C167" s="17">
        <f t="shared" si="11"/>
        <v>943.46629140406321</v>
      </c>
      <c r="D167" s="4">
        <f t="shared" si="12"/>
        <v>5.4925296408519753</v>
      </c>
      <c r="I167" s="2"/>
    </row>
    <row r="168" spans="2:9">
      <c r="B168" s="2">
        <f t="shared" si="13"/>
        <v>1.360000000000001</v>
      </c>
      <c r="C168" s="17">
        <f t="shared" si="11"/>
        <v>950.45493059964883</v>
      </c>
      <c r="D168" s="4">
        <f t="shared" si="12"/>
        <v>5.4785099243904387</v>
      </c>
      <c r="I168" s="2"/>
    </row>
    <row r="169" spans="2:9">
      <c r="B169" s="2">
        <f t="shared" si="13"/>
        <v>1.370000000000001</v>
      </c>
      <c r="C169" s="17">
        <f t="shared" si="11"/>
        <v>957.44356979523445</v>
      </c>
      <c r="D169" s="4">
        <f t="shared" si="12"/>
        <v>5.4645295811529007</v>
      </c>
      <c r="I169" s="2"/>
    </row>
    <row r="170" spans="2:9">
      <c r="B170" s="2">
        <f t="shared" si="13"/>
        <v>1.380000000000001</v>
      </c>
      <c r="C170" s="17">
        <f t="shared" si="11"/>
        <v>964.43220899082019</v>
      </c>
      <c r="D170" s="4">
        <f t="shared" si="12"/>
        <v>5.4505892480147553</v>
      </c>
      <c r="I170" s="2"/>
    </row>
    <row r="171" spans="2:9">
      <c r="B171" s="2">
        <f t="shared" si="13"/>
        <v>1.390000000000001</v>
      </c>
      <c r="C171" s="17">
        <f t="shared" si="11"/>
        <v>971.42084818640581</v>
      </c>
      <c r="D171" s="4">
        <f t="shared" si="12"/>
        <v>5.4366895271070552</v>
      </c>
      <c r="I171" s="2"/>
    </row>
    <row r="172" spans="2:9">
      <c r="B172" s="2">
        <f t="shared" si="13"/>
        <v>1.400000000000001</v>
      </c>
      <c r="C172" s="17">
        <f t="shared" si="11"/>
        <v>978.40948738199143</v>
      </c>
      <c r="D172" s="4">
        <f t="shared" si="12"/>
        <v>5.422830987230947</v>
      </c>
      <c r="I172" s="2"/>
    </row>
    <row r="173" spans="2:9">
      <c r="B173" s="2">
        <f t="shared" si="13"/>
        <v>1.410000000000001</v>
      </c>
      <c r="C173" s="17">
        <f t="shared" si="11"/>
        <v>985.39812657757716</v>
      </c>
      <c r="D173" s="4">
        <f t="shared" si="12"/>
        <v>5.409014165212005</v>
      </c>
      <c r="I173" s="2"/>
    </row>
    <row r="174" spans="2:9">
      <c r="B174" s="2">
        <f t="shared" si="13"/>
        <v>1.420000000000001</v>
      </c>
      <c r="C174" s="17">
        <f t="shared" si="11"/>
        <v>992.38676577316278</v>
      </c>
      <c r="D174" s="4">
        <f t="shared" si="12"/>
        <v>5.3952395671972901</v>
      </c>
      <c r="I174" s="2"/>
    </row>
    <row r="175" spans="2:9">
      <c r="B175" s="2">
        <f t="shared" si="13"/>
        <v>1.430000000000001</v>
      </c>
      <c r="C175" s="17">
        <f t="shared" si="11"/>
        <v>999.3754049687484</v>
      </c>
      <c r="D175" s="4">
        <f t="shared" si="12"/>
        <v>5.381507669897772</v>
      </c>
      <c r="I175" s="2"/>
    </row>
    <row r="176" spans="2:9">
      <c r="B176" s="2">
        <f t="shared" si="13"/>
        <v>1.4400000000000011</v>
      </c>
      <c r="C176" s="17">
        <f t="shared" si="11"/>
        <v>1006.364044164334</v>
      </c>
      <c r="D176" s="4">
        <f t="shared" si="12"/>
        <v>5.3678189217786896</v>
      </c>
      <c r="I176" s="2"/>
    </row>
    <row r="177" spans="2:9">
      <c r="B177" s="2">
        <f t="shared" si="13"/>
        <v>1.4500000000000011</v>
      </c>
      <c r="C177" s="17">
        <f t="shared" si="11"/>
        <v>1013.3526833599198</v>
      </c>
      <c r="D177" s="4">
        <f t="shared" si="12"/>
        <v>5.3541737442001676</v>
      </c>
      <c r="I177" s="2"/>
    </row>
    <row r="178" spans="2:9">
      <c r="B178" s="2">
        <f t="shared" si="13"/>
        <v>1.4600000000000011</v>
      </c>
      <c r="C178" s="17">
        <f t="shared" si="11"/>
        <v>1020.3413225555054</v>
      </c>
      <c r="D178" s="4">
        <f t="shared" si="12"/>
        <v>5.3405725325104578</v>
      </c>
      <c r="I178" s="2"/>
    </row>
    <row r="179" spans="2:9">
      <c r="B179" s="2">
        <f t="shared" si="13"/>
        <v>1.4700000000000011</v>
      </c>
      <c r="C179" s="17">
        <f t="shared" si="11"/>
        <v>1027.3299617510911</v>
      </c>
      <c r="D179" s="4">
        <f t="shared" si="12"/>
        <v>5.3270156570938729</v>
      </c>
      <c r="I179" s="2"/>
    </row>
    <row r="180" spans="2:9">
      <c r="B180" s="2">
        <f t="shared" si="13"/>
        <v>1.4800000000000011</v>
      </c>
      <c r="C180" s="17">
        <f t="shared" si="11"/>
        <v>1034.3186009466767</v>
      </c>
      <c r="D180" s="4">
        <f t="shared" si="12"/>
        <v>5.3135034643755343</v>
      </c>
      <c r="I180" s="2"/>
    </row>
    <row r="181" spans="2:9">
      <c r="B181" s="2">
        <f t="shared" si="13"/>
        <v>1.4900000000000011</v>
      </c>
      <c r="C181" s="17">
        <f t="shared" si="11"/>
        <v>1041.3072401422623</v>
      </c>
      <c r="D181" s="4">
        <f t="shared" si="12"/>
        <v>5.3000362777848391</v>
      </c>
      <c r="I181" s="2"/>
    </row>
    <row r="182" spans="2:9">
      <c r="B182" s="2">
        <f t="shared" si="13"/>
        <v>1.5000000000000011</v>
      </c>
      <c r="C182" s="17">
        <f t="shared" si="11"/>
        <v>1048.295879337848</v>
      </c>
      <c r="D182" s="4">
        <f t="shared" si="12"/>
        <v>5.2866143986795082</v>
      </c>
      <c r="I182" s="2"/>
    </row>
    <row r="183" spans="2:9">
      <c r="B183" s="2"/>
      <c r="C183" s="2"/>
      <c r="D183" s="2"/>
      <c r="I183" s="2"/>
    </row>
    <row r="184" spans="2:9">
      <c r="I184" s="2"/>
    </row>
    <row r="185" spans="2:9">
      <c r="I185" s="2"/>
    </row>
    <row r="186" spans="2:9">
      <c r="I186" s="2"/>
    </row>
    <row r="187" spans="2:9">
      <c r="I187" s="2"/>
    </row>
    <row r="188" spans="2:9">
      <c r="I188" s="2"/>
    </row>
    <row r="189" spans="2:9">
      <c r="I189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2020-07-22T18:30:38Z</dcterms:modified>
</cp:coreProperties>
</file>