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3680" windowHeight="9468"/>
  </bookViews>
  <sheets>
    <sheet name="Sheet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/>
  <c r="J18"/>
  <c r="J19"/>
  <c r="J20"/>
  <c r="J21"/>
  <c r="J22"/>
  <c r="J23"/>
  <c r="J24"/>
  <c r="J25"/>
  <c r="J26"/>
  <c r="J27"/>
  <c r="J28"/>
  <c r="J29"/>
  <c r="J30"/>
  <c r="J31"/>
  <c r="J32"/>
  <c r="J16"/>
  <c r="H17" l="1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I16"/>
  <c r="H16"/>
  <c r="B17"/>
  <c r="G17"/>
  <c r="G18"/>
  <c r="G19"/>
  <c r="G20"/>
  <c r="G21"/>
  <c r="G22"/>
  <c r="G23"/>
  <c r="G24"/>
  <c r="G25"/>
  <c r="G26"/>
  <c r="G27"/>
  <c r="G28"/>
  <c r="G29"/>
  <c r="G30"/>
  <c r="G31"/>
  <c r="G32"/>
  <c r="G16"/>
</calcChain>
</file>

<file path=xl/sharedStrings.xml><?xml version="1.0" encoding="utf-8"?>
<sst xmlns="http://schemas.openxmlformats.org/spreadsheetml/2006/main" count="13" uniqueCount="13">
  <si>
    <t>Flame probe experiment</t>
  </si>
  <si>
    <t>Electroscope calibration 26/9/2019</t>
  </si>
  <si>
    <t>Supply voltage /V</t>
  </si>
  <si>
    <t>deflection /pixel from photo</t>
  </si>
  <si>
    <t>Sphere voltage V0 /V</t>
  </si>
  <si>
    <t>Needle deflection /pixels</t>
  </si>
  <si>
    <t>Voltage /V</t>
  </si>
  <si>
    <t>Sphere radius a /cm</t>
  </si>
  <si>
    <t>Needle from sphere centre (r) /cm</t>
  </si>
  <si>
    <t>log r</t>
  </si>
  <si>
    <t>log V</t>
  </si>
  <si>
    <t>MODEL V</t>
  </si>
  <si>
    <t>Actual voltage was about 4000V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</si>
</sst>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1" fillId="3" borderId="1" xfId="0" applyFont="1" applyFill="1" applyBorder="1" applyAlignment="1">
      <alignment horizontal="left" wrapText="1"/>
    </xf>
    <xf numFmtId="2" fontId="2" fillId="3" borderId="1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 shrinkToFit="1"/>
    </xf>
    <xf numFmtId="0" fontId="1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/>
    </xf>
    <xf numFmtId="1" fontId="2" fillId="4" borderId="1" xfId="0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left"/>
    </xf>
    <xf numFmtId="0" fontId="3" fillId="0" borderId="0" xfId="0" applyFont="1"/>
    <xf numFmtId="2" fontId="2" fillId="4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v>Voltage vs deflection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intercept val="0"/>
            <c:dispRSqr val="1"/>
            <c:dispEq val="1"/>
            <c:trendlineLbl>
              <c:layout>
                <c:manualLayout>
                  <c:x val="-0.21978898465810892"/>
                  <c:y val="2.914336033621468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2000" baseline="0"/>
                      <a:t>y = 6E-07x</a:t>
                    </a:r>
                    <a:r>
                      <a:rPr lang="en-US" sz="2000" baseline="30000"/>
                      <a:t>3</a:t>
                    </a:r>
                    <a:r>
                      <a:rPr lang="en-US" sz="2000" baseline="0"/>
                      <a:t> - 0.0024x</a:t>
                    </a:r>
                    <a:r>
                      <a:rPr lang="en-US" sz="2000" baseline="30000"/>
                      <a:t>2</a:t>
                    </a:r>
                    <a:r>
                      <a:rPr lang="en-US" sz="2000" baseline="0"/>
                      <a:t> + 3.7818x</a:t>
                    </a:r>
                    <a:br>
                      <a:rPr lang="en-US" sz="2000" baseline="0"/>
                    </a:br>
                    <a:r>
                      <a:rPr lang="en-US" sz="2000" baseline="0"/>
                      <a:t>R² = 0.9356</a:t>
                    </a:r>
                    <a:endParaRPr lang="en-US" sz="2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Sheet1!$C$5:$C$12</c:f>
              <c:numCache>
                <c:formatCode>General</c:formatCode>
                <c:ptCount val="8"/>
                <c:pt idx="0">
                  <c:v>2551</c:v>
                </c:pt>
                <c:pt idx="1">
                  <c:v>2394</c:v>
                </c:pt>
                <c:pt idx="2">
                  <c:v>1990</c:v>
                </c:pt>
                <c:pt idx="3">
                  <c:v>1838</c:v>
                </c:pt>
                <c:pt idx="4">
                  <c:v>1566</c:v>
                </c:pt>
                <c:pt idx="5">
                  <c:v>1304</c:v>
                </c:pt>
                <c:pt idx="6">
                  <c:v>602</c:v>
                </c:pt>
                <c:pt idx="7">
                  <c:v>137</c:v>
                </c:pt>
              </c:numCache>
            </c:numRef>
          </c:xVal>
          <c:yVal>
            <c:numRef>
              <c:f>Sheet1!$B$5:$B$12</c:f>
              <c:numCache>
                <c:formatCode>General</c:formatCode>
                <c:ptCount val="8"/>
                <c:pt idx="0">
                  <c:v>3800</c:v>
                </c:pt>
                <c:pt idx="1">
                  <c:v>3500</c:v>
                </c:pt>
                <c:pt idx="2">
                  <c:v>3000</c:v>
                </c:pt>
                <c:pt idx="3">
                  <c:v>2500</c:v>
                </c:pt>
                <c:pt idx="4">
                  <c:v>2200</c:v>
                </c:pt>
                <c:pt idx="5">
                  <c:v>2000</c:v>
                </c:pt>
                <c:pt idx="6">
                  <c:v>1500</c:v>
                </c:pt>
                <c:pt idx="7">
                  <c:v>1000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C351-4AD4-9862-7DDE04E21389}"/>
            </c:ext>
          </c:extLst>
        </c:ser>
        <c:dLbls/>
        <c:axId val="83382272"/>
        <c:axId val="83384960"/>
      </c:scatterChart>
      <c:valAx>
        <c:axId val="833822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Needle</a:t>
                </a:r>
                <a:r>
                  <a:rPr lang="en-GB" sz="1400" baseline="0"/>
                  <a:t> deflection /pixels</a:t>
                </a:r>
                <a:endParaRPr lang="en-GB" sz="1400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84960"/>
        <c:crosses val="autoZero"/>
        <c:crossBetween val="midCat"/>
      </c:valAx>
      <c:valAx>
        <c:axId val="833849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Voltage</a:t>
                </a:r>
                <a:r>
                  <a:rPr lang="en-GB" sz="1400" baseline="0"/>
                  <a:t> /V</a:t>
                </a:r>
                <a:endParaRPr lang="en-GB" sz="1400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82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v>Voltage vs distance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Sheet1!$E$16:$E$32</c:f>
              <c:numCache>
                <c:formatCode>General</c:formatCode>
                <c:ptCount val="17"/>
                <c:pt idx="0">
                  <c:v>10</c:v>
                </c:pt>
                <c:pt idx="1">
                  <c:v>10.5</c:v>
                </c:pt>
                <c:pt idx="2">
                  <c:v>11</c:v>
                </c:pt>
                <c:pt idx="3">
                  <c:v>11.5</c:v>
                </c:pt>
                <c:pt idx="4">
                  <c:v>12</c:v>
                </c:pt>
                <c:pt idx="5">
                  <c:v>12.5</c:v>
                </c:pt>
                <c:pt idx="6">
                  <c:v>13</c:v>
                </c:pt>
                <c:pt idx="7">
                  <c:v>13.5</c:v>
                </c:pt>
                <c:pt idx="8">
                  <c:v>14</c:v>
                </c:pt>
                <c:pt idx="9">
                  <c:v>14.5</c:v>
                </c:pt>
                <c:pt idx="10">
                  <c:v>15</c:v>
                </c:pt>
                <c:pt idx="11">
                  <c:v>15.5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</c:numCache>
            </c:numRef>
          </c:xVal>
          <c:yVal>
            <c:numRef>
              <c:f>Sheet1!$G$16:$G$32</c:f>
              <c:numCache>
                <c:formatCode>0</c:formatCode>
                <c:ptCount val="17"/>
                <c:pt idx="0">
                  <c:v>3090.8277594000019</c:v>
                </c:pt>
                <c:pt idx="1">
                  <c:v>2930.9166000000005</c:v>
                </c:pt>
                <c:pt idx="2">
                  <c:v>2677.4559024000009</c:v>
                </c:pt>
                <c:pt idx="3">
                  <c:v>2514.1252122000014</c:v>
                </c:pt>
                <c:pt idx="4">
                  <c:v>2453.3675250000006</c:v>
                </c:pt>
                <c:pt idx="5">
                  <c:v>2315.638771200001</c:v>
                </c:pt>
                <c:pt idx="6">
                  <c:v>2284.5589434000003</c:v>
                </c:pt>
                <c:pt idx="7">
                  <c:v>2191.3609488000011</c:v>
                </c:pt>
                <c:pt idx="8">
                  <c:v>2134.1643750000003</c:v>
                </c:pt>
                <c:pt idx="9">
                  <c:v>2031.6676578000001</c:v>
                </c:pt>
                <c:pt idx="10">
                  <c:v>1996.4417154000002</c:v>
                </c:pt>
                <c:pt idx="11">
                  <c:v>1868.7078000000001</c:v>
                </c:pt>
                <c:pt idx="12">
                  <c:v>1809.6283968000005</c:v>
                </c:pt>
                <c:pt idx="13">
                  <c:v>1733.4771750000002</c:v>
                </c:pt>
                <c:pt idx="14">
                  <c:v>1421.2621746</c:v>
                </c:pt>
                <c:pt idx="15">
                  <c:v>979.20925920000002</c:v>
                </c:pt>
                <c:pt idx="16">
                  <c:v>536.90693580000004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EBA0-42CB-95BC-54316D0BB9EB}"/>
            </c:ext>
          </c:extLst>
        </c:ser>
        <c:ser>
          <c:idx val="1"/>
          <c:order val="1"/>
          <c:tx>
            <c:v>Model V vs r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Sheet1!$E$16:$E$32</c:f>
              <c:numCache>
                <c:formatCode>General</c:formatCode>
                <c:ptCount val="17"/>
                <c:pt idx="0">
                  <c:v>10</c:v>
                </c:pt>
                <c:pt idx="1">
                  <c:v>10.5</c:v>
                </c:pt>
                <c:pt idx="2">
                  <c:v>11</c:v>
                </c:pt>
                <c:pt idx="3">
                  <c:v>11.5</c:v>
                </c:pt>
                <c:pt idx="4">
                  <c:v>12</c:v>
                </c:pt>
                <c:pt idx="5">
                  <c:v>12.5</c:v>
                </c:pt>
                <c:pt idx="6">
                  <c:v>13</c:v>
                </c:pt>
                <c:pt idx="7">
                  <c:v>13.5</c:v>
                </c:pt>
                <c:pt idx="8">
                  <c:v>14</c:v>
                </c:pt>
                <c:pt idx="9">
                  <c:v>14.5</c:v>
                </c:pt>
                <c:pt idx="10">
                  <c:v>15</c:v>
                </c:pt>
                <c:pt idx="11">
                  <c:v>15.5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</c:numCache>
            </c:numRef>
          </c:xVal>
          <c:yVal>
            <c:numRef>
              <c:f>Sheet1!$J$16:$J$32</c:f>
              <c:numCache>
                <c:formatCode>0.00</c:formatCode>
                <c:ptCount val="17"/>
                <c:pt idx="0">
                  <c:v>2980</c:v>
                </c:pt>
                <c:pt idx="1">
                  <c:v>2838.0952380952381</c:v>
                </c:pt>
                <c:pt idx="2">
                  <c:v>2709.090909090909</c:v>
                </c:pt>
                <c:pt idx="3">
                  <c:v>2591.304347826087</c:v>
                </c:pt>
                <c:pt idx="4">
                  <c:v>2483.3333333333335</c:v>
                </c:pt>
                <c:pt idx="5">
                  <c:v>2384</c:v>
                </c:pt>
                <c:pt idx="6">
                  <c:v>2292.3076923076924</c:v>
                </c:pt>
                <c:pt idx="7">
                  <c:v>2207.4074074074074</c:v>
                </c:pt>
                <c:pt idx="8">
                  <c:v>2128.5714285714284</c:v>
                </c:pt>
                <c:pt idx="9">
                  <c:v>2055.1724137931033</c:v>
                </c:pt>
                <c:pt idx="10">
                  <c:v>1986.6666666666667</c:v>
                </c:pt>
                <c:pt idx="11">
                  <c:v>1922.5806451612902</c:v>
                </c:pt>
                <c:pt idx="12">
                  <c:v>1862.5</c:v>
                </c:pt>
                <c:pt idx="13">
                  <c:v>1752.9411764705883</c:v>
                </c:pt>
                <c:pt idx="14">
                  <c:v>1655.5555555555557</c:v>
                </c:pt>
                <c:pt idx="15">
                  <c:v>1568.421052631579</c:v>
                </c:pt>
                <c:pt idx="16">
                  <c:v>1490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AF11-4501-9A14-503A6D773E9F}"/>
            </c:ext>
          </c:extLst>
        </c:ser>
        <c:dLbls/>
        <c:axId val="104306560"/>
        <c:axId val="104309888"/>
      </c:scatterChart>
      <c:valAx>
        <c:axId val="1043065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Distance</a:t>
                </a:r>
                <a:r>
                  <a:rPr lang="en-GB" sz="1400" baseline="0"/>
                  <a:t> r /cm from sphere centre</a:t>
                </a:r>
                <a:endParaRPr lang="en-GB" sz="1400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09888"/>
        <c:crosses val="autoZero"/>
        <c:crossBetween val="midCat"/>
      </c:valAx>
      <c:valAx>
        <c:axId val="1043098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 Electric</a:t>
                </a:r>
                <a:r>
                  <a:rPr lang="en-GB" sz="1400" baseline="0"/>
                  <a:t> potential /V</a:t>
                </a:r>
                <a:endParaRPr lang="en-GB" sz="1400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06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log(V)</a:t>
            </a:r>
            <a:r>
              <a:rPr lang="en-GB" baseline="0"/>
              <a:t> vs log(r)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log(V) vs log(r)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Sheet1!$H$16:$H$32</c:f>
              <c:numCache>
                <c:formatCode>General</c:formatCode>
                <c:ptCount val="17"/>
                <c:pt idx="0">
                  <c:v>1</c:v>
                </c:pt>
                <c:pt idx="1">
                  <c:v>1.0211892990699381</c:v>
                </c:pt>
                <c:pt idx="2">
                  <c:v>1.0413926851582251</c:v>
                </c:pt>
                <c:pt idx="3">
                  <c:v>1.0606978403536116</c:v>
                </c:pt>
                <c:pt idx="4">
                  <c:v>1.0791812460476249</c:v>
                </c:pt>
                <c:pt idx="5">
                  <c:v>1.0969100130080565</c:v>
                </c:pt>
                <c:pt idx="6">
                  <c:v>1.1139433523068367</c:v>
                </c:pt>
                <c:pt idx="7">
                  <c:v>1.1303337684950061</c:v>
                </c:pt>
                <c:pt idx="8">
                  <c:v>1.146128035678238</c:v>
                </c:pt>
                <c:pt idx="9">
                  <c:v>1.1613680022349748</c:v>
                </c:pt>
                <c:pt idx="10">
                  <c:v>1.1760912590556813</c:v>
                </c:pt>
                <c:pt idx="11">
                  <c:v>1.1903316981702914</c:v>
                </c:pt>
                <c:pt idx="12">
                  <c:v>1.2041199826559248</c:v>
                </c:pt>
                <c:pt idx="13">
                  <c:v>1.2304489213782739</c:v>
                </c:pt>
                <c:pt idx="14">
                  <c:v>1.255272505103306</c:v>
                </c:pt>
                <c:pt idx="15">
                  <c:v>1.2787536009528289</c:v>
                </c:pt>
                <c:pt idx="16">
                  <c:v>1.3010299956639813</c:v>
                </c:pt>
              </c:numCache>
            </c:numRef>
          </c:xVal>
          <c:yVal>
            <c:numRef>
              <c:f>Sheet1!$I$16:$I$32</c:f>
              <c:numCache>
                <c:formatCode>0.00</c:formatCode>
                <c:ptCount val="17"/>
                <c:pt idx="0">
                  <c:v>3.4900748040842191</c:v>
                </c:pt>
                <c:pt idx="1">
                  <c:v>3.4670034606509526</c:v>
                </c:pt>
                <c:pt idx="2">
                  <c:v>3.4277223267486905</c:v>
                </c:pt>
                <c:pt idx="3">
                  <c:v>3.4003869032677487</c:v>
                </c:pt>
                <c:pt idx="4">
                  <c:v>3.3897626122599638</c:v>
                </c:pt>
                <c:pt idx="5">
                  <c:v>3.3646708124344333</c:v>
                </c:pt>
                <c:pt idx="6">
                  <c:v>3.3588023676721472</c:v>
                </c:pt>
                <c:pt idx="7">
                  <c:v>3.340713918026804</c:v>
                </c:pt>
                <c:pt idx="8">
                  <c:v>3.3292278660754451</c:v>
                </c:pt>
                <c:pt idx="9">
                  <c:v>3.3078526671019897</c:v>
                </c:pt>
                <c:pt idx="10">
                  <c:v>3.3002566358177852</c:v>
                </c:pt>
                <c:pt idx="11">
                  <c:v>3.2715413983459247</c:v>
                </c:pt>
                <c:pt idx="12">
                  <c:v>3.2575894026105479</c:v>
                </c:pt>
                <c:pt idx="13">
                  <c:v>3.2389181275979473</c:v>
                </c:pt>
                <c:pt idx="14">
                  <c:v>3.1526741978991004</c:v>
                </c:pt>
                <c:pt idx="15">
                  <c:v>2.9908755114195977</c:v>
                </c:pt>
                <c:pt idx="16">
                  <c:v>2.7298990142448765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56A5-4043-A2E1-1E9D00FDA6D0}"/>
            </c:ext>
          </c:extLst>
        </c:ser>
        <c:ser>
          <c:idx val="1"/>
          <c:order val="1"/>
          <c:tx>
            <c:v>logV vs logr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8111389922413551E-2"/>
                  <c:y val="0.1308081159808834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-1.064x + 4.5428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0.9893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Sheet1!$H$16:$H$29</c:f>
              <c:numCache>
                <c:formatCode>General</c:formatCode>
                <c:ptCount val="14"/>
                <c:pt idx="0">
                  <c:v>1</c:v>
                </c:pt>
                <c:pt idx="1">
                  <c:v>1.0211892990699381</c:v>
                </c:pt>
                <c:pt idx="2">
                  <c:v>1.0413926851582251</c:v>
                </c:pt>
                <c:pt idx="3">
                  <c:v>1.0606978403536116</c:v>
                </c:pt>
                <c:pt idx="4">
                  <c:v>1.0791812460476249</c:v>
                </c:pt>
                <c:pt idx="5">
                  <c:v>1.0969100130080565</c:v>
                </c:pt>
                <c:pt idx="6">
                  <c:v>1.1139433523068367</c:v>
                </c:pt>
                <c:pt idx="7">
                  <c:v>1.1303337684950061</c:v>
                </c:pt>
                <c:pt idx="8">
                  <c:v>1.146128035678238</c:v>
                </c:pt>
                <c:pt idx="9">
                  <c:v>1.1613680022349748</c:v>
                </c:pt>
                <c:pt idx="10">
                  <c:v>1.1760912590556813</c:v>
                </c:pt>
                <c:pt idx="11">
                  <c:v>1.1903316981702914</c:v>
                </c:pt>
                <c:pt idx="12">
                  <c:v>1.2041199826559248</c:v>
                </c:pt>
                <c:pt idx="13">
                  <c:v>1.2304489213782739</c:v>
                </c:pt>
              </c:numCache>
            </c:numRef>
          </c:xVal>
          <c:yVal>
            <c:numRef>
              <c:f>Sheet1!$I$16:$I$29</c:f>
              <c:numCache>
                <c:formatCode>0.00</c:formatCode>
                <c:ptCount val="14"/>
                <c:pt idx="0">
                  <c:v>3.4900748040842191</c:v>
                </c:pt>
                <c:pt idx="1">
                  <c:v>3.4670034606509526</c:v>
                </c:pt>
                <c:pt idx="2">
                  <c:v>3.4277223267486905</c:v>
                </c:pt>
                <c:pt idx="3">
                  <c:v>3.4003869032677487</c:v>
                </c:pt>
                <c:pt idx="4">
                  <c:v>3.3897626122599638</c:v>
                </c:pt>
                <c:pt idx="5">
                  <c:v>3.3646708124344333</c:v>
                </c:pt>
                <c:pt idx="6">
                  <c:v>3.3588023676721472</c:v>
                </c:pt>
                <c:pt idx="7">
                  <c:v>3.340713918026804</c:v>
                </c:pt>
                <c:pt idx="8">
                  <c:v>3.3292278660754451</c:v>
                </c:pt>
                <c:pt idx="9">
                  <c:v>3.3078526671019897</c:v>
                </c:pt>
                <c:pt idx="10">
                  <c:v>3.3002566358177852</c:v>
                </c:pt>
                <c:pt idx="11">
                  <c:v>3.2715413983459247</c:v>
                </c:pt>
                <c:pt idx="12">
                  <c:v>3.2575894026105479</c:v>
                </c:pt>
                <c:pt idx="13">
                  <c:v>3.2389181275979473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56A5-4043-A2E1-1E9D00FDA6D0}"/>
            </c:ext>
          </c:extLst>
        </c:ser>
        <c:dLbls/>
        <c:axId val="106510208"/>
        <c:axId val="106520960"/>
      </c:scatterChart>
      <c:valAx>
        <c:axId val="106510208"/>
        <c:scaling>
          <c:orientation val="minMax"/>
          <c:max val="1.3"/>
          <c:min val="0.9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log(r)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20960"/>
        <c:crosses val="autoZero"/>
        <c:crossBetween val="midCat"/>
      </c:valAx>
      <c:valAx>
        <c:axId val="106520960"/>
        <c:scaling>
          <c:orientation val="minMax"/>
          <c:min val="3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 log(V)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10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830374</xdr:colOff>
      <xdr:row>1</xdr:row>
      <xdr:rowOff>158523</xdr:rowOff>
    </xdr:from>
    <xdr:to>
      <xdr:col>10</xdr:col>
      <xdr:colOff>499380</xdr:colOff>
      <xdr:row>13</xdr:row>
      <xdr:rowOff>54428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256835</xdr:colOff>
      <xdr:row>14</xdr:row>
      <xdr:rowOff>36058</xdr:rowOff>
    </xdr:from>
    <xdr:to>
      <xdr:col>19</xdr:col>
      <xdr:colOff>54429</xdr:colOff>
      <xdr:row>35</xdr:row>
      <xdr:rowOff>27213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52388</xdr:colOff>
      <xdr:row>35</xdr:row>
      <xdr:rowOff>109537</xdr:rowOff>
    </xdr:from>
    <xdr:to>
      <xdr:col>8</xdr:col>
      <xdr:colOff>438150</xdr:colOff>
      <xdr:row>49</xdr:row>
      <xdr:rowOff>195263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44"/>
  <sheetViews>
    <sheetView tabSelected="1" topLeftCell="A4" zoomScale="55" zoomScaleNormal="55" workbookViewId="0">
      <selection activeCell="AC16" sqref="AC16"/>
    </sheetView>
  </sheetViews>
  <sheetFormatPr defaultColWidth="9.109375" defaultRowHeight="21"/>
  <cols>
    <col min="1" max="1" width="9.109375" style="2"/>
    <col min="2" max="2" width="17" style="2" customWidth="1"/>
    <col min="3" max="3" width="16.44140625" style="2" customWidth="1"/>
    <col min="4" max="4" width="16.109375" style="2" customWidth="1"/>
    <col min="5" max="5" width="19.5546875" style="2" customWidth="1"/>
    <col min="6" max="6" width="17.109375" style="2" customWidth="1"/>
    <col min="7" max="7" width="17.77734375" style="2" customWidth="1"/>
    <col min="8" max="8" width="13.21875" style="2" customWidth="1"/>
    <col min="9" max="9" width="15.6640625" style="2" customWidth="1"/>
    <col min="10" max="10" width="12" style="2" customWidth="1"/>
    <col min="11" max="11" width="13.109375" style="2" customWidth="1"/>
    <col min="12" max="12" width="13.6640625" style="2" customWidth="1"/>
    <col min="13" max="16384" width="9.109375" style="2"/>
  </cols>
  <sheetData>
    <row r="2" spans="2:11">
      <c r="B2" s="1" t="s">
        <v>1</v>
      </c>
      <c r="C2" s="1"/>
      <c r="D2" s="1"/>
      <c r="E2" s="1"/>
      <c r="F2" s="1"/>
    </row>
    <row r="3" spans="2:11">
      <c r="B3" s="1"/>
      <c r="C3" s="1"/>
      <c r="D3" s="1"/>
      <c r="E3" s="1"/>
      <c r="F3" s="1"/>
    </row>
    <row r="4" spans="2:11" ht="63">
      <c r="B4" s="4" t="s">
        <v>2</v>
      </c>
      <c r="C4" s="4" t="s">
        <v>3</v>
      </c>
      <c r="D4" s="11"/>
      <c r="E4" s="11"/>
    </row>
    <row r="5" spans="2:11">
      <c r="B5" s="5">
        <v>3800</v>
      </c>
      <c r="C5" s="5">
        <v>2551</v>
      </c>
      <c r="D5" s="12"/>
      <c r="E5" s="12"/>
    </row>
    <row r="6" spans="2:11">
      <c r="B6" s="5">
        <v>3500</v>
      </c>
      <c r="C6" s="5">
        <v>2394</v>
      </c>
      <c r="D6" s="12"/>
      <c r="E6" s="12"/>
    </row>
    <row r="7" spans="2:11">
      <c r="B7" s="5">
        <v>3000</v>
      </c>
      <c r="C7" s="5">
        <v>1990</v>
      </c>
      <c r="D7" s="12"/>
      <c r="E7" s="12"/>
    </row>
    <row r="8" spans="2:11">
      <c r="B8" s="5">
        <v>2500</v>
      </c>
      <c r="C8" s="5">
        <v>1838</v>
      </c>
      <c r="D8" s="12"/>
      <c r="E8" s="12"/>
    </row>
    <row r="9" spans="2:11">
      <c r="B9" s="5">
        <v>2200</v>
      </c>
      <c r="C9" s="5">
        <v>1566</v>
      </c>
      <c r="D9" s="12"/>
      <c r="E9" s="12"/>
    </row>
    <row r="10" spans="2:11">
      <c r="B10" s="5">
        <v>2000</v>
      </c>
      <c r="C10" s="5">
        <v>1304</v>
      </c>
      <c r="D10" s="12"/>
      <c r="E10" s="12"/>
    </row>
    <row r="11" spans="2:11">
      <c r="B11" s="5">
        <v>1500</v>
      </c>
      <c r="C11" s="5">
        <v>602</v>
      </c>
      <c r="D11" s="12"/>
      <c r="E11" s="12"/>
    </row>
    <row r="12" spans="2:11">
      <c r="B12" s="5">
        <v>1000</v>
      </c>
      <c r="C12" s="5">
        <v>137</v>
      </c>
      <c r="D12" s="12"/>
      <c r="E12" s="12"/>
    </row>
    <row r="14" spans="2:11">
      <c r="B14" s="1" t="s">
        <v>0</v>
      </c>
    </row>
    <row r="15" spans="2:11" ht="63">
      <c r="E15" s="4" t="s">
        <v>8</v>
      </c>
      <c r="F15" s="13" t="s">
        <v>5</v>
      </c>
      <c r="G15" s="14" t="s">
        <v>6</v>
      </c>
      <c r="H15" s="14" t="s">
        <v>9</v>
      </c>
      <c r="I15" s="14" t="s">
        <v>10</v>
      </c>
      <c r="J15" s="9" t="s">
        <v>11</v>
      </c>
      <c r="K15" s="11"/>
    </row>
    <row r="16" spans="2:11">
      <c r="B16" s="6" t="s">
        <v>7</v>
      </c>
      <c r="C16" s="7"/>
      <c r="E16" s="5">
        <v>10</v>
      </c>
      <c r="F16" s="5">
        <v>2199</v>
      </c>
      <c r="G16" s="16">
        <f>0.0000006*(F16^3) - 0.0024*(F16^2) + 3.7818*F16</f>
        <v>3090.8277594000019</v>
      </c>
      <c r="H16" s="15">
        <f>LOG(E16)</f>
        <v>1</v>
      </c>
      <c r="I16" s="19">
        <f>LOG(G16)</f>
        <v>3.4900748040842191</v>
      </c>
      <c r="J16" s="10">
        <f>4000*7.45/E16</f>
        <v>2980</v>
      </c>
      <c r="K16" s="17"/>
    </row>
    <row r="17" spans="2:11">
      <c r="B17" s="8">
        <f>14.9/2</f>
        <v>7.45</v>
      </c>
      <c r="C17" s="7"/>
      <c r="E17" s="5">
        <v>10.5</v>
      </c>
      <c r="F17" s="5">
        <v>2110</v>
      </c>
      <c r="G17" s="16">
        <f t="shared" ref="G17:G32" si="0">0.0000006*(F17^3) - 0.0024*(F17^2) + 3.7818*F17</f>
        <v>2930.9166000000005</v>
      </c>
      <c r="H17" s="15">
        <f t="shared" ref="H17:H32" si="1">LOG(E17)</f>
        <v>1.0211892990699381</v>
      </c>
      <c r="I17" s="19">
        <f t="shared" ref="I17:I32" si="2">LOG(G17)</f>
        <v>3.4670034606509526</v>
      </c>
      <c r="J17" s="10">
        <f t="shared" ref="J17:J32" si="3">4000*7.45/E17</f>
        <v>2838.0952380952381</v>
      </c>
      <c r="K17" s="17"/>
    </row>
    <row r="18" spans="2:11">
      <c r="B18" s="3"/>
      <c r="E18" s="5">
        <v>11</v>
      </c>
      <c r="F18" s="5">
        <v>1934</v>
      </c>
      <c r="G18" s="16">
        <f t="shared" si="0"/>
        <v>2677.4559024000009</v>
      </c>
      <c r="H18" s="15">
        <f t="shared" si="1"/>
        <v>1.0413926851582251</v>
      </c>
      <c r="I18" s="19">
        <f t="shared" si="2"/>
        <v>3.4277223267486905</v>
      </c>
      <c r="J18" s="10">
        <f t="shared" si="3"/>
        <v>2709.090909090909</v>
      </c>
      <c r="K18" s="17"/>
    </row>
    <row r="19" spans="2:11">
      <c r="B19" s="6" t="s">
        <v>4</v>
      </c>
      <c r="C19" s="7"/>
      <c r="E19" s="5">
        <v>11.5</v>
      </c>
      <c r="F19" s="5">
        <v>1783</v>
      </c>
      <c r="G19" s="16">
        <f t="shared" si="0"/>
        <v>2514.1252122000014</v>
      </c>
      <c r="H19" s="15">
        <f t="shared" si="1"/>
        <v>1.0606978403536116</v>
      </c>
      <c r="I19" s="19">
        <f t="shared" si="2"/>
        <v>3.4003869032677487</v>
      </c>
      <c r="J19" s="10">
        <f t="shared" si="3"/>
        <v>2591.304347826087</v>
      </c>
      <c r="K19" s="17"/>
    </row>
    <row r="20" spans="2:11">
      <c r="B20" s="8">
        <v>4000</v>
      </c>
      <c r="C20" s="7"/>
      <c r="E20" s="5">
        <v>12</v>
      </c>
      <c r="F20" s="5">
        <v>1715</v>
      </c>
      <c r="G20" s="16">
        <f t="shared" si="0"/>
        <v>2453.3675250000006</v>
      </c>
      <c r="H20" s="15">
        <f t="shared" si="1"/>
        <v>1.0791812460476249</v>
      </c>
      <c r="I20" s="19">
        <f t="shared" si="2"/>
        <v>3.3897626122599638</v>
      </c>
      <c r="J20" s="10">
        <f t="shared" si="3"/>
        <v>2483.3333333333335</v>
      </c>
      <c r="K20" s="17"/>
    </row>
    <row r="21" spans="2:11">
      <c r="E21" s="5">
        <v>12.5</v>
      </c>
      <c r="F21" s="5">
        <v>1528</v>
      </c>
      <c r="G21" s="16">
        <f t="shared" si="0"/>
        <v>2315.638771200001</v>
      </c>
      <c r="H21" s="15">
        <f t="shared" si="1"/>
        <v>1.0969100130080565</v>
      </c>
      <c r="I21" s="19">
        <f t="shared" si="2"/>
        <v>3.3646708124344333</v>
      </c>
      <c r="J21" s="10">
        <f t="shared" si="3"/>
        <v>2384</v>
      </c>
      <c r="K21" s="17"/>
    </row>
    <row r="22" spans="2:11">
      <c r="B22" s="1"/>
      <c r="E22" s="5">
        <v>13</v>
      </c>
      <c r="F22" s="5">
        <v>1479</v>
      </c>
      <c r="G22" s="16">
        <f t="shared" si="0"/>
        <v>2284.5589434000003</v>
      </c>
      <c r="H22" s="15">
        <f t="shared" si="1"/>
        <v>1.1139433523068367</v>
      </c>
      <c r="I22" s="19">
        <f t="shared" si="2"/>
        <v>3.3588023676721472</v>
      </c>
      <c r="J22" s="10">
        <f t="shared" si="3"/>
        <v>2292.3076923076924</v>
      </c>
      <c r="K22" s="17"/>
    </row>
    <row r="23" spans="2:11">
      <c r="B23" s="3"/>
      <c r="E23" s="5">
        <v>13.5</v>
      </c>
      <c r="F23" s="5">
        <v>1322</v>
      </c>
      <c r="G23" s="16">
        <f t="shared" si="0"/>
        <v>2191.3609488000011</v>
      </c>
      <c r="H23" s="15">
        <f t="shared" si="1"/>
        <v>1.1303337684950061</v>
      </c>
      <c r="I23" s="19">
        <f t="shared" si="2"/>
        <v>3.340713918026804</v>
      </c>
      <c r="J23" s="10">
        <f t="shared" si="3"/>
        <v>2207.4074074074074</v>
      </c>
      <c r="K23" s="17"/>
    </row>
    <row r="24" spans="2:11">
      <c r="E24" s="5">
        <v>14</v>
      </c>
      <c r="F24" s="5">
        <v>1225</v>
      </c>
      <c r="G24" s="16">
        <f t="shared" si="0"/>
        <v>2134.1643750000003</v>
      </c>
      <c r="H24" s="15">
        <f t="shared" si="1"/>
        <v>1.146128035678238</v>
      </c>
      <c r="I24" s="19">
        <f t="shared" si="2"/>
        <v>3.3292278660754451</v>
      </c>
      <c r="J24" s="10">
        <f t="shared" si="3"/>
        <v>2128.5714285714284</v>
      </c>
      <c r="K24" s="17"/>
    </row>
    <row r="25" spans="2:11">
      <c r="E25" s="5">
        <v>14.5</v>
      </c>
      <c r="F25" s="5">
        <v>1067</v>
      </c>
      <c r="G25" s="16">
        <f t="shared" si="0"/>
        <v>2031.6676578000001</v>
      </c>
      <c r="H25" s="15">
        <f t="shared" si="1"/>
        <v>1.1613680022349748</v>
      </c>
      <c r="I25" s="19">
        <f t="shared" si="2"/>
        <v>3.3078526671019897</v>
      </c>
      <c r="J25" s="10">
        <f t="shared" si="3"/>
        <v>2055.1724137931033</v>
      </c>
      <c r="K25" s="17"/>
    </row>
    <row r="26" spans="2:11">
      <c r="E26" s="5">
        <v>15</v>
      </c>
      <c r="F26" s="5">
        <v>1019</v>
      </c>
      <c r="G26" s="16">
        <f t="shared" si="0"/>
        <v>1996.4417154000002</v>
      </c>
      <c r="H26" s="15">
        <f t="shared" si="1"/>
        <v>1.1760912590556813</v>
      </c>
      <c r="I26" s="19">
        <f t="shared" si="2"/>
        <v>3.3002566358177852</v>
      </c>
      <c r="J26" s="10">
        <f t="shared" si="3"/>
        <v>1986.6666666666667</v>
      </c>
      <c r="K26" s="17"/>
    </row>
    <row r="27" spans="2:11">
      <c r="E27" s="5">
        <v>15.5</v>
      </c>
      <c r="F27" s="5">
        <v>870</v>
      </c>
      <c r="G27" s="16">
        <f t="shared" si="0"/>
        <v>1868.7078000000001</v>
      </c>
      <c r="H27" s="15">
        <f t="shared" si="1"/>
        <v>1.1903316981702914</v>
      </c>
      <c r="I27" s="19">
        <f t="shared" si="2"/>
        <v>3.2715413983459247</v>
      </c>
      <c r="J27" s="10">
        <f t="shared" si="3"/>
        <v>1922.5806451612902</v>
      </c>
      <c r="K27" s="17"/>
    </row>
    <row r="28" spans="2:11">
      <c r="E28" s="5">
        <v>16</v>
      </c>
      <c r="F28" s="5">
        <v>812</v>
      </c>
      <c r="G28" s="16">
        <f t="shared" si="0"/>
        <v>1809.6283968000005</v>
      </c>
      <c r="H28" s="15">
        <f t="shared" si="1"/>
        <v>1.2041199826559248</v>
      </c>
      <c r="I28" s="19">
        <f t="shared" si="2"/>
        <v>3.2575894026105479</v>
      </c>
      <c r="J28" s="10">
        <f t="shared" si="3"/>
        <v>1862.5</v>
      </c>
      <c r="K28" s="17"/>
    </row>
    <row r="29" spans="2:11">
      <c r="E29" s="5">
        <v>17</v>
      </c>
      <c r="F29" s="5">
        <v>745</v>
      </c>
      <c r="G29" s="16">
        <f t="shared" si="0"/>
        <v>1733.4771750000002</v>
      </c>
      <c r="H29" s="15">
        <f t="shared" si="1"/>
        <v>1.2304489213782739</v>
      </c>
      <c r="I29" s="19">
        <f t="shared" si="2"/>
        <v>3.2389181275979473</v>
      </c>
      <c r="J29" s="10">
        <f t="shared" si="3"/>
        <v>1752.9411764705883</v>
      </c>
      <c r="K29" s="17"/>
    </row>
    <row r="30" spans="2:11">
      <c r="E30" s="5">
        <v>18</v>
      </c>
      <c r="F30" s="5">
        <v>531</v>
      </c>
      <c r="G30" s="16">
        <f t="shared" si="0"/>
        <v>1421.2621746</v>
      </c>
      <c r="H30" s="15">
        <f t="shared" si="1"/>
        <v>1.255272505103306</v>
      </c>
      <c r="I30" s="19">
        <f t="shared" si="2"/>
        <v>3.1526741978991004</v>
      </c>
      <c r="J30" s="10">
        <f t="shared" si="3"/>
        <v>1655.5555555555557</v>
      </c>
      <c r="K30" s="17"/>
    </row>
    <row r="31" spans="2:11">
      <c r="E31" s="5">
        <v>19</v>
      </c>
      <c r="F31" s="5">
        <v>318</v>
      </c>
      <c r="G31" s="16">
        <f t="shared" si="0"/>
        <v>979.20925920000002</v>
      </c>
      <c r="H31" s="15">
        <f t="shared" si="1"/>
        <v>1.2787536009528289</v>
      </c>
      <c r="I31" s="19">
        <f t="shared" si="2"/>
        <v>2.9908755114195977</v>
      </c>
      <c r="J31" s="10">
        <f t="shared" si="3"/>
        <v>1568.421052631579</v>
      </c>
      <c r="K31" s="17"/>
    </row>
    <row r="32" spans="2:11">
      <c r="E32" s="5">
        <v>20</v>
      </c>
      <c r="F32" s="5">
        <v>157</v>
      </c>
      <c r="G32" s="16">
        <f t="shared" si="0"/>
        <v>536.90693580000004</v>
      </c>
      <c r="H32" s="15">
        <f t="shared" si="1"/>
        <v>1.3010299956639813</v>
      </c>
      <c r="I32" s="19">
        <f t="shared" si="2"/>
        <v>2.7298990142448765</v>
      </c>
      <c r="J32" s="10">
        <f t="shared" si="3"/>
        <v>1490</v>
      </c>
      <c r="K32" s="17"/>
    </row>
    <row r="33" spans="5:11">
      <c r="E33" s="5"/>
      <c r="F33" s="5"/>
      <c r="G33" s="15"/>
      <c r="H33" s="15"/>
      <c r="I33" s="19"/>
      <c r="J33" s="10"/>
      <c r="K33" s="17"/>
    </row>
    <row r="34" spans="5:11">
      <c r="E34" s="5"/>
      <c r="F34" s="5"/>
      <c r="G34" s="15"/>
      <c r="H34" s="15"/>
      <c r="I34" s="19"/>
      <c r="J34" s="10"/>
      <c r="K34" s="17"/>
    </row>
    <row r="35" spans="5:11">
      <c r="E35" s="5"/>
      <c r="F35" s="5"/>
      <c r="G35" s="15"/>
      <c r="H35" s="15"/>
      <c r="I35" s="19"/>
      <c r="J35" s="10"/>
      <c r="K35" s="17"/>
    </row>
    <row r="44" spans="5:11">
      <c r="J44" s="18" t="s">
        <v>12</v>
      </c>
    </row>
  </sheetData>
  <pageMargins left="0.70866141732283472" right="0.70866141732283472" top="0.74803149606299213" bottom="0.74803149606299213" header="0.31496062992125984" footer="0.31496062992125984"/>
  <pageSetup paperSize="9" scale="43" orientation="landscape" r:id="rId1"/>
  <drawing r:id="rId2"/>
  <legacyDrawing r:id="rId3"/>
  <oleObjects>
    <oleObject progId="Equation.DSMT4" shapeId="1025" r:id="rId4"/>
    <oleObject progId="Equation.DSMT4" shapeId="1026" r:id="rId5"/>
    <oleObject progId="Equation.DSMT4" shapeId="1027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2019-09-26T20:27:57Z</dcterms:modified>
</cp:coreProperties>
</file>