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EMF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7" i="1"/>
  <c r="C28" s="1"/>
  <c r="C17"/>
  <c r="C18" s="1"/>
  <c r="C19" s="1"/>
  <c r="F5"/>
  <c r="E6"/>
  <c r="E5"/>
  <c r="G5" s="1"/>
  <c r="E7" l="1"/>
  <c r="H5"/>
  <c r="G6"/>
  <c r="H6"/>
  <c r="I5"/>
  <c r="J5" s="1"/>
  <c r="F6"/>
  <c r="K5" l="1"/>
  <c r="L5"/>
  <c r="I6"/>
  <c r="K6" s="1"/>
  <c r="E8"/>
  <c r="F7"/>
  <c r="I7" s="1"/>
  <c r="H7"/>
  <c r="G7"/>
  <c r="J6" l="1"/>
  <c r="L6"/>
  <c r="E9"/>
  <c r="H8"/>
  <c r="G8"/>
  <c r="F8"/>
  <c r="J7"/>
  <c r="L7"/>
  <c r="K7"/>
  <c r="E10" l="1"/>
  <c r="H9"/>
  <c r="G9"/>
  <c r="F9"/>
  <c r="I8"/>
  <c r="K8" s="1"/>
  <c r="E11" l="1"/>
  <c r="F10"/>
  <c r="I10" s="1"/>
  <c r="H10"/>
  <c r="G10"/>
  <c r="J8"/>
  <c r="L8"/>
  <c r="I9"/>
  <c r="L9" s="1"/>
  <c r="E12" l="1"/>
  <c r="F11"/>
  <c r="I11" s="1"/>
  <c r="H11"/>
  <c r="G11"/>
  <c r="K10"/>
  <c r="K9"/>
  <c r="J9"/>
  <c r="J10"/>
  <c r="L10"/>
  <c r="E13" l="1"/>
  <c r="H12"/>
  <c r="G12"/>
  <c r="F12"/>
  <c r="K11"/>
  <c r="J11"/>
  <c r="L11"/>
  <c r="E14" l="1"/>
  <c r="F13"/>
  <c r="I13" s="1"/>
  <c r="H13"/>
  <c r="G13"/>
  <c r="I12"/>
  <c r="K12" s="1"/>
  <c r="E15" l="1"/>
  <c r="F14"/>
  <c r="I14" s="1"/>
  <c r="H14"/>
  <c r="G14"/>
  <c r="K13"/>
  <c r="J12"/>
  <c r="L12"/>
  <c r="J13"/>
  <c r="L13"/>
  <c r="K14" l="1"/>
  <c r="J14"/>
  <c r="E16"/>
  <c r="F15"/>
  <c r="I15" s="1"/>
  <c r="H15"/>
  <c r="G15"/>
  <c r="L14"/>
  <c r="K15" l="1"/>
  <c r="L15"/>
  <c r="E17"/>
  <c r="H16"/>
  <c r="G16"/>
  <c r="F16"/>
  <c r="I16" s="1"/>
  <c r="J15"/>
  <c r="J16" l="1"/>
  <c r="L16"/>
  <c r="E18"/>
  <c r="H17"/>
  <c r="G17"/>
  <c r="F17"/>
  <c r="I17" s="1"/>
  <c r="K16"/>
  <c r="K17" l="1"/>
  <c r="E19"/>
  <c r="F18"/>
  <c r="I18" s="1"/>
  <c r="H18"/>
  <c r="G18"/>
  <c r="J17"/>
  <c r="L17"/>
  <c r="E20" l="1"/>
  <c r="H19"/>
  <c r="G19"/>
  <c r="F19"/>
  <c r="K18"/>
  <c r="J18"/>
  <c r="L18"/>
  <c r="E21" l="1"/>
  <c r="H20"/>
  <c r="G20"/>
  <c r="F20"/>
  <c r="I19"/>
  <c r="L19" s="1"/>
  <c r="E22" l="1"/>
  <c r="H21"/>
  <c r="I21"/>
  <c r="F21"/>
  <c r="G21"/>
  <c r="J19"/>
  <c r="K19"/>
  <c r="I20"/>
  <c r="L20" s="1"/>
  <c r="K21" l="1"/>
  <c r="K20"/>
  <c r="E23"/>
  <c r="F22"/>
  <c r="I22" s="1"/>
  <c r="H22"/>
  <c r="G22"/>
  <c r="J20"/>
  <c r="L21"/>
  <c r="J21"/>
  <c r="E24" l="1"/>
  <c r="H23"/>
  <c r="G23"/>
  <c r="F23"/>
  <c r="I23"/>
  <c r="K22"/>
  <c r="J22"/>
  <c r="L22"/>
  <c r="E25" l="1"/>
  <c r="H24"/>
  <c r="G24"/>
  <c r="F24"/>
  <c r="L23"/>
  <c r="K23"/>
  <c r="J23"/>
  <c r="E26" l="1"/>
  <c r="G25"/>
  <c r="I25"/>
  <c r="F25"/>
  <c r="H25"/>
  <c r="I24"/>
  <c r="K24" s="1"/>
  <c r="L25" l="1"/>
  <c r="E27"/>
  <c r="F26"/>
  <c r="H26"/>
  <c r="G26"/>
  <c r="J24"/>
  <c r="K25"/>
  <c r="L24"/>
  <c r="J25"/>
  <c r="E28" l="1"/>
  <c r="F27"/>
  <c r="H27"/>
  <c r="G27"/>
  <c r="I27"/>
  <c r="I26"/>
  <c r="J26" s="1"/>
  <c r="L26"/>
  <c r="E29" l="1"/>
  <c r="H28"/>
  <c r="G28"/>
  <c r="F28"/>
  <c r="K26"/>
  <c r="J27"/>
  <c r="L27"/>
  <c r="K27"/>
  <c r="E30" l="1"/>
  <c r="H29"/>
  <c r="F29"/>
  <c r="G29"/>
  <c r="I28"/>
  <c r="K28" s="1"/>
  <c r="E31" l="1"/>
  <c r="F30"/>
  <c r="I30" s="1"/>
  <c r="H30"/>
  <c r="G30"/>
  <c r="L28"/>
  <c r="J28"/>
  <c r="I29"/>
  <c r="K29" s="1"/>
  <c r="K30" l="1"/>
  <c r="E32"/>
  <c r="H31"/>
  <c r="G31"/>
  <c r="F31"/>
  <c r="I31" s="1"/>
  <c r="J29"/>
  <c r="J30"/>
  <c r="L29"/>
  <c r="L30"/>
  <c r="E33" l="1"/>
  <c r="H32"/>
  <c r="G32"/>
  <c r="F32"/>
  <c r="J31"/>
  <c r="L31"/>
  <c r="K31"/>
  <c r="E34" l="1"/>
  <c r="G33"/>
  <c r="I33"/>
  <c r="F33"/>
  <c r="H33"/>
  <c r="I32"/>
  <c r="K32" s="1"/>
  <c r="E35" l="1"/>
  <c r="F34"/>
  <c r="I34" s="1"/>
  <c r="H34"/>
  <c r="G34"/>
  <c r="L33"/>
  <c r="J32"/>
  <c r="K33"/>
  <c r="L32"/>
  <c r="J33"/>
  <c r="K34" l="1"/>
  <c r="E36"/>
  <c r="H35"/>
  <c r="G35"/>
  <c r="F35"/>
  <c r="J34"/>
  <c r="L34"/>
  <c r="E37" l="1"/>
  <c r="H36"/>
  <c r="G36"/>
  <c r="F36"/>
  <c r="I35"/>
  <c r="J35" s="1"/>
  <c r="K35" l="1"/>
  <c r="L35"/>
  <c r="E38"/>
  <c r="H37"/>
  <c r="F37"/>
  <c r="I37" s="1"/>
  <c r="G37"/>
  <c r="I36"/>
  <c r="K36" s="1"/>
  <c r="E39" l="1"/>
  <c r="F38"/>
  <c r="H38"/>
  <c r="G38"/>
  <c r="K37"/>
  <c r="L37"/>
  <c r="L36"/>
  <c r="J36"/>
  <c r="J37"/>
  <c r="E40" l="1"/>
  <c r="F39"/>
  <c r="H39"/>
  <c r="G39"/>
  <c r="I39"/>
  <c r="I38"/>
  <c r="J38" s="1"/>
  <c r="K38" l="1"/>
  <c r="L39"/>
  <c r="E41"/>
  <c r="H40"/>
  <c r="G40"/>
  <c r="F40"/>
  <c r="L38"/>
  <c r="J39"/>
  <c r="K39"/>
  <c r="E42" l="1"/>
  <c r="G41"/>
  <c r="I41"/>
  <c r="F41"/>
  <c r="H41"/>
  <c r="I40"/>
  <c r="L40" s="1"/>
  <c r="J40" l="1"/>
  <c r="L41"/>
  <c r="J41"/>
  <c r="K40"/>
  <c r="E43"/>
  <c r="I42"/>
  <c r="F42"/>
  <c r="H42"/>
  <c r="G42"/>
  <c r="K42" s="1"/>
  <c r="K41"/>
  <c r="E44" l="1"/>
  <c r="H43"/>
  <c r="G43"/>
  <c r="F43"/>
  <c r="J42"/>
  <c r="L42"/>
  <c r="E45" l="1"/>
  <c r="H44"/>
  <c r="G44"/>
  <c r="F44"/>
  <c r="I44" s="1"/>
  <c r="I43"/>
  <c r="L43" s="1"/>
  <c r="K43" l="1"/>
  <c r="E46"/>
  <c r="H45"/>
  <c r="F45"/>
  <c r="I45" s="1"/>
  <c r="G45"/>
  <c r="J44"/>
  <c r="J43"/>
  <c r="L44"/>
  <c r="K44"/>
  <c r="L45" l="1"/>
  <c r="E47"/>
  <c r="F46"/>
  <c r="H46"/>
  <c r="G46"/>
  <c r="K45"/>
  <c r="J45"/>
  <c r="E48" l="1"/>
  <c r="H47"/>
  <c r="G47"/>
  <c r="F47"/>
  <c r="I46"/>
  <c r="J46" s="1"/>
  <c r="K46" l="1"/>
  <c r="E49"/>
  <c r="H48"/>
  <c r="G48"/>
  <c r="F48"/>
  <c r="J47"/>
  <c r="L46"/>
  <c r="I47"/>
  <c r="L47" s="1"/>
  <c r="K47"/>
  <c r="E50" l="1"/>
  <c r="G49"/>
  <c r="F49"/>
  <c r="H49"/>
  <c r="I48"/>
  <c r="L48" s="1"/>
  <c r="J48" l="1"/>
  <c r="K48"/>
  <c r="E51"/>
  <c r="F50"/>
  <c r="I50" s="1"/>
  <c r="H50"/>
  <c r="G50"/>
  <c r="I49"/>
  <c r="L49" s="1"/>
  <c r="K49" l="1"/>
  <c r="J49"/>
  <c r="L50"/>
  <c r="E52"/>
  <c r="F51"/>
  <c r="H51"/>
  <c r="G51"/>
  <c r="K50"/>
  <c r="J50"/>
  <c r="E53" l="1"/>
  <c r="H52"/>
  <c r="G52"/>
  <c r="F52"/>
  <c r="I52" s="1"/>
  <c r="I51"/>
  <c r="L51" s="1"/>
  <c r="L52" l="1"/>
  <c r="K51"/>
  <c r="J51"/>
  <c r="E54"/>
  <c r="H53"/>
  <c r="F53"/>
  <c r="G53"/>
  <c r="J52"/>
  <c r="K52"/>
  <c r="E55" l="1"/>
  <c r="F54"/>
  <c r="I54" s="1"/>
  <c r="H54"/>
  <c r="G54"/>
  <c r="I53"/>
  <c r="K53" s="1"/>
  <c r="L53" l="1"/>
  <c r="E56"/>
  <c r="F55"/>
  <c r="H55"/>
  <c r="G55"/>
  <c r="I55"/>
  <c r="K54"/>
  <c r="J53"/>
  <c r="J54"/>
  <c r="L54"/>
  <c r="E57" l="1"/>
  <c r="H56"/>
  <c r="G56"/>
  <c r="F56"/>
  <c r="J55"/>
  <c r="L55"/>
  <c r="K55"/>
  <c r="E58" l="1"/>
  <c r="G57"/>
  <c r="I57"/>
  <c r="F57"/>
  <c r="H57"/>
  <c r="I56"/>
  <c r="K56" s="1"/>
  <c r="E59" l="1"/>
  <c r="F58"/>
  <c r="I58" s="1"/>
  <c r="H58"/>
  <c r="G58"/>
  <c r="L57"/>
  <c r="L56"/>
  <c r="J56"/>
  <c r="K57"/>
  <c r="J57"/>
  <c r="E60" l="1"/>
  <c r="H59"/>
  <c r="G59"/>
  <c r="F59"/>
  <c r="K58"/>
  <c r="J58"/>
  <c r="L58"/>
  <c r="E61" l="1"/>
  <c r="H60"/>
  <c r="G60"/>
  <c r="F60"/>
  <c r="I59"/>
  <c r="L59" s="1"/>
  <c r="E62" l="1"/>
  <c r="H61"/>
  <c r="F61"/>
  <c r="I61" s="1"/>
  <c r="G61"/>
  <c r="K59"/>
  <c r="J59"/>
  <c r="I60"/>
  <c r="K60" s="1"/>
  <c r="E63" l="1"/>
  <c r="F62"/>
  <c r="I62" s="1"/>
  <c r="H62"/>
  <c r="G62"/>
  <c r="J60"/>
  <c r="L60"/>
  <c r="K61"/>
  <c r="L61"/>
  <c r="J61"/>
  <c r="E64" l="1"/>
  <c r="H63"/>
  <c r="G63"/>
  <c r="F63"/>
  <c r="K62"/>
  <c r="J62"/>
  <c r="L62"/>
  <c r="E65" l="1"/>
  <c r="H64"/>
  <c r="G64"/>
  <c r="F64"/>
  <c r="I63"/>
  <c r="K63" s="1"/>
  <c r="J63" l="1"/>
  <c r="L63"/>
  <c r="E66"/>
  <c r="G65"/>
  <c r="F65"/>
  <c r="I65" s="1"/>
  <c r="H65"/>
  <c r="I64"/>
  <c r="K64" s="1"/>
  <c r="E67" l="1"/>
  <c r="F66"/>
  <c r="I66" s="1"/>
  <c r="H66"/>
  <c r="G66"/>
  <c r="L65"/>
  <c r="L64"/>
  <c r="J64"/>
  <c r="K65"/>
  <c r="J65"/>
  <c r="E68" l="1"/>
  <c r="F67"/>
  <c r="I67" s="1"/>
  <c r="H67"/>
  <c r="G67"/>
  <c r="K66"/>
  <c r="J66"/>
  <c r="L66"/>
  <c r="L67" l="1"/>
  <c r="E69"/>
  <c r="H68"/>
  <c r="G68"/>
  <c r="F68"/>
  <c r="J67"/>
  <c r="K67"/>
  <c r="E70" l="1"/>
  <c r="H69"/>
  <c r="F69"/>
  <c r="I69" s="1"/>
  <c r="G69"/>
  <c r="I68"/>
  <c r="K68" s="1"/>
  <c r="L68" l="1"/>
  <c r="E71"/>
  <c r="F70"/>
  <c r="H70"/>
  <c r="G70"/>
  <c r="K69"/>
  <c r="J68"/>
  <c r="L69"/>
  <c r="J69"/>
  <c r="E72" l="1"/>
  <c r="H71"/>
  <c r="F71"/>
  <c r="G71"/>
  <c r="I70"/>
  <c r="L70" s="1"/>
  <c r="J70" l="1"/>
  <c r="K70"/>
  <c r="E73"/>
  <c r="G72"/>
  <c r="F72"/>
  <c r="H72"/>
  <c r="I71"/>
  <c r="L71" s="1"/>
  <c r="J71" l="1"/>
  <c r="E74"/>
  <c r="F73"/>
  <c r="H73"/>
  <c r="G73"/>
  <c r="I73"/>
  <c r="J73" s="1"/>
  <c r="I72"/>
  <c r="J72" s="1"/>
  <c r="K71"/>
  <c r="L73" l="1"/>
  <c r="E75"/>
  <c r="G74"/>
  <c r="H74"/>
  <c r="F74"/>
  <c r="I74" s="1"/>
  <c r="K74" s="1"/>
  <c r="K72"/>
  <c r="L72"/>
  <c r="K73"/>
  <c r="L74" l="1"/>
  <c r="E76"/>
  <c r="F75"/>
  <c r="G75"/>
  <c r="H75"/>
  <c r="I75"/>
  <c r="J74"/>
  <c r="K75" l="1"/>
  <c r="E77"/>
  <c r="H76"/>
  <c r="G76"/>
  <c r="F76"/>
  <c r="I76" s="1"/>
  <c r="J75"/>
  <c r="L75"/>
  <c r="K76" l="1"/>
  <c r="E78"/>
  <c r="G77"/>
  <c r="F77"/>
  <c r="I77" s="1"/>
  <c r="K77" s="1"/>
  <c r="H77"/>
  <c r="L76"/>
  <c r="J76"/>
  <c r="E79" l="1"/>
  <c r="G78"/>
  <c r="F78"/>
  <c r="H78"/>
  <c r="I78"/>
  <c r="K78" s="1"/>
  <c r="L77"/>
  <c r="J77"/>
  <c r="J78" l="1"/>
  <c r="L78"/>
  <c r="E80"/>
  <c r="F79"/>
  <c r="G79"/>
  <c r="K79" s="1"/>
  <c r="H79"/>
  <c r="I79"/>
  <c r="E81" l="1"/>
  <c r="G80"/>
  <c r="F80"/>
  <c r="I80" s="1"/>
  <c r="H80"/>
  <c r="J79"/>
  <c r="L79"/>
  <c r="E82" l="1"/>
  <c r="F81"/>
  <c r="I81" s="1"/>
  <c r="H81"/>
  <c r="G81"/>
  <c r="K80"/>
  <c r="J80"/>
  <c r="L80"/>
  <c r="L81" l="1"/>
  <c r="E83"/>
  <c r="H82"/>
  <c r="F82"/>
  <c r="G82"/>
  <c r="J81"/>
  <c r="K81"/>
  <c r="E84" l="1"/>
  <c r="H83"/>
  <c r="F83"/>
  <c r="G83"/>
  <c r="I82"/>
  <c r="L82" s="1"/>
  <c r="E85" l="1"/>
  <c r="F84"/>
  <c r="I84" s="1"/>
  <c r="J84" s="1"/>
  <c r="H84"/>
  <c r="G84"/>
  <c r="I83"/>
  <c r="L83" s="1"/>
  <c r="J82"/>
  <c r="K82"/>
  <c r="E86" l="1"/>
  <c r="G85"/>
  <c r="F85"/>
  <c r="H85"/>
  <c r="I85"/>
  <c r="L85" s="1"/>
  <c r="J83"/>
  <c r="L84"/>
  <c r="K83"/>
  <c r="K84"/>
  <c r="E87" l="1"/>
  <c r="F86"/>
  <c r="I86" s="1"/>
  <c r="G86"/>
  <c r="H86"/>
  <c r="K85"/>
  <c r="J85"/>
  <c r="E88" l="1"/>
  <c r="F87"/>
  <c r="I87" s="1"/>
  <c r="J87" s="1"/>
  <c r="H87"/>
  <c r="G87"/>
  <c r="K86"/>
  <c r="J86"/>
  <c r="L86"/>
  <c r="E89" l="1"/>
  <c r="G88"/>
  <c r="F88"/>
  <c r="I88" s="1"/>
  <c r="H88"/>
  <c r="K87"/>
  <c r="L87"/>
  <c r="E90" l="1"/>
  <c r="F89"/>
  <c r="I89" s="1"/>
  <c r="H89"/>
  <c r="G89"/>
  <c r="K88"/>
  <c r="J88"/>
  <c r="L88"/>
  <c r="L89" l="1"/>
  <c r="E91"/>
  <c r="G90"/>
  <c r="H90"/>
  <c r="F90"/>
  <c r="I90" s="1"/>
  <c r="K90" s="1"/>
  <c r="J89"/>
  <c r="K89"/>
  <c r="L90" l="1"/>
  <c r="E92"/>
  <c r="F91"/>
  <c r="I91" s="1"/>
  <c r="J91" s="1"/>
  <c r="H91"/>
  <c r="G91"/>
  <c r="J90"/>
  <c r="L91" l="1"/>
  <c r="E93"/>
  <c r="F92"/>
  <c r="I92" s="1"/>
  <c r="H92"/>
  <c r="G92"/>
  <c r="K91"/>
  <c r="K92" l="1"/>
  <c r="E94"/>
  <c r="G93"/>
  <c r="H93"/>
  <c r="F93"/>
  <c r="I93" s="1"/>
  <c r="K93" s="1"/>
  <c r="J92"/>
  <c r="L92"/>
  <c r="L93" l="1"/>
  <c r="F94"/>
  <c r="G94"/>
  <c r="E95"/>
  <c r="H94"/>
  <c r="I94"/>
  <c r="J93"/>
  <c r="J94" l="1"/>
  <c r="K94"/>
  <c r="H95"/>
  <c r="G95"/>
  <c r="E96"/>
  <c r="F95"/>
  <c r="I95" s="1"/>
  <c r="L94"/>
  <c r="F96" l="1"/>
  <c r="H96"/>
  <c r="E97"/>
  <c r="G96"/>
  <c r="I96"/>
  <c r="J96" s="1"/>
  <c r="L95"/>
  <c r="J95"/>
  <c r="K95"/>
  <c r="L96" l="1"/>
  <c r="F97"/>
  <c r="H97"/>
  <c r="E98"/>
  <c r="G97"/>
  <c r="I97"/>
  <c r="L97" s="1"/>
  <c r="K96"/>
  <c r="K97" l="1"/>
  <c r="J97"/>
  <c r="G98"/>
  <c r="H98"/>
  <c r="F98"/>
  <c r="E99"/>
  <c r="I98" l="1"/>
  <c r="K98" s="1"/>
  <c r="E100"/>
  <c r="H99"/>
  <c r="F99"/>
  <c r="I99" s="1"/>
  <c r="J99" s="1"/>
  <c r="G99"/>
  <c r="L98" l="1"/>
  <c r="L99"/>
  <c r="J98"/>
  <c r="E101"/>
  <c r="G100"/>
  <c r="F100"/>
  <c r="I100" s="1"/>
  <c r="J100" s="1"/>
  <c r="H100"/>
  <c r="K99"/>
  <c r="L100" l="1"/>
  <c r="E102"/>
  <c r="F101"/>
  <c r="H101"/>
  <c r="G101"/>
  <c r="I101"/>
  <c r="J101" s="1"/>
  <c r="K100"/>
  <c r="K101" l="1"/>
  <c r="G102"/>
  <c r="H102"/>
  <c r="F102"/>
  <c r="E103"/>
  <c r="I102"/>
  <c r="K102" s="1"/>
  <c r="L101"/>
  <c r="L102" l="1"/>
  <c r="J102"/>
  <c r="E104"/>
  <c r="H103"/>
  <c r="F103"/>
  <c r="G103"/>
  <c r="I103" l="1"/>
  <c r="K103" s="1"/>
  <c r="G104"/>
  <c r="H104"/>
  <c r="F104"/>
  <c r="E105"/>
  <c r="J103" l="1"/>
  <c r="L103"/>
  <c r="F105"/>
  <c r="E106"/>
  <c r="H105"/>
  <c r="G105"/>
  <c r="I104"/>
  <c r="K104" s="1"/>
  <c r="J104" l="1"/>
  <c r="L104"/>
  <c r="G106"/>
  <c r="F106"/>
  <c r="I106"/>
  <c r="H106"/>
  <c r="E107"/>
  <c r="I105"/>
  <c r="K105" s="1"/>
  <c r="L106" l="1"/>
  <c r="L105"/>
  <c r="K106"/>
  <c r="H107"/>
  <c r="G107"/>
  <c r="E108"/>
  <c r="F107"/>
  <c r="J105"/>
  <c r="J106"/>
  <c r="H108" l="1"/>
  <c r="E109"/>
  <c r="F108"/>
  <c r="G108"/>
  <c r="I107"/>
  <c r="L107" s="1"/>
  <c r="K107" l="1"/>
  <c r="J107"/>
  <c r="E110"/>
  <c r="F109"/>
  <c r="I109"/>
  <c r="H109"/>
  <c r="G109"/>
  <c r="I108"/>
  <c r="L108" s="1"/>
  <c r="J108"/>
  <c r="F110" l="1"/>
  <c r="I110" s="1"/>
  <c r="G110"/>
  <c r="E111"/>
  <c r="H110"/>
  <c r="K109"/>
  <c r="K108"/>
  <c r="J109"/>
  <c r="L109"/>
  <c r="L110" l="1"/>
  <c r="J110"/>
  <c r="K110"/>
  <c r="E112"/>
  <c r="H111"/>
  <c r="F111"/>
  <c r="G111"/>
  <c r="G112" l="1"/>
  <c r="F112"/>
  <c r="E113"/>
  <c r="H112"/>
  <c r="I111"/>
  <c r="L111" s="1"/>
  <c r="F113" l="1"/>
  <c r="H113"/>
  <c r="E114"/>
  <c r="G113"/>
  <c r="J111"/>
  <c r="K111"/>
  <c r="I112"/>
  <c r="L112" s="1"/>
  <c r="K112" l="1"/>
  <c r="J112"/>
  <c r="I113"/>
  <c r="K113" s="1"/>
  <c r="F114"/>
  <c r="H114"/>
  <c r="E115"/>
  <c r="G114"/>
  <c r="L113" l="1"/>
  <c r="G115"/>
  <c r="F115"/>
  <c r="H115"/>
  <c r="I115"/>
  <c r="E116"/>
  <c r="J113"/>
  <c r="I114"/>
  <c r="J114" s="1"/>
  <c r="K114" l="1"/>
  <c r="K115"/>
  <c r="L114"/>
  <c r="J115"/>
  <c r="G116"/>
  <c r="F116"/>
  <c r="E117"/>
  <c r="H116"/>
  <c r="I116"/>
  <c r="L115"/>
  <c r="K116" l="1"/>
  <c r="J116"/>
  <c r="H117"/>
  <c r="G117"/>
  <c r="F117"/>
  <c r="I117" s="1"/>
  <c r="K117" s="1"/>
  <c r="E118"/>
  <c r="L116"/>
  <c r="J117" l="1"/>
  <c r="E119"/>
  <c r="G118"/>
  <c r="H118"/>
  <c r="F118"/>
  <c r="L117"/>
  <c r="E120" l="1"/>
  <c r="H119"/>
  <c r="G119"/>
  <c r="F119"/>
  <c r="I118"/>
  <c r="K118" s="1"/>
  <c r="J118" l="1"/>
  <c r="L118"/>
  <c r="H120"/>
  <c r="G120"/>
  <c r="F120"/>
  <c r="E121"/>
  <c r="I119"/>
  <c r="L119" s="1"/>
  <c r="K119" l="1"/>
  <c r="F121"/>
  <c r="H121"/>
  <c r="G121"/>
  <c r="E122"/>
  <c r="J119"/>
  <c r="I120"/>
  <c r="L120" s="1"/>
  <c r="I121" l="1"/>
  <c r="L121" s="1"/>
  <c r="K120"/>
  <c r="F122"/>
  <c r="G122"/>
  <c r="H122"/>
  <c r="J120"/>
  <c r="K121" l="1"/>
  <c r="J121"/>
  <c r="I122"/>
  <c r="L122" s="1"/>
  <c r="J122" l="1"/>
  <c r="K122"/>
</calcChain>
</file>

<file path=xl/sharedStrings.xml><?xml version="1.0" encoding="utf-8"?>
<sst xmlns="http://schemas.openxmlformats.org/spreadsheetml/2006/main" count="30" uniqueCount="17">
  <si>
    <t>Nuclear Q3. Semi Emprical Mass Formula</t>
  </si>
  <si>
    <t>A. French January 2020.</t>
  </si>
  <si>
    <t>Asymmetry term aA /MeV</t>
  </si>
  <si>
    <t>Volume term aV /MeV</t>
  </si>
  <si>
    <t>Surface term aS /MeV</t>
  </si>
  <si>
    <t>Coulomb term aC /MeV</t>
  </si>
  <si>
    <t>Pairing term aP /MeV</t>
  </si>
  <si>
    <t>Z</t>
  </si>
  <si>
    <t>A=1.9Z</t>
  </si>
  <si>
    <t>A=2Z</t>
  </si>
  <si>
    <t>A=2.1Z</t>
  </si>
  <si>
    <t>B/A /MeV</t>
  </si>
  <si>
    <t>pair factor</t>
  </si>
  <si>
    <t>SEMF CALCULATOR</t>
  </si>
  <si>
    <t>A</t>
  </si>
  <si>
    <t>B /MeV</t>
  </si>
  <si>
    <t>SEMF CALCULATOR: ignore pairing term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</si>
</sst>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2" borderId="0" xfId="0" applyFont="1" applyFill="1" applyBorder="1"/>
    <xf numFmtId="0" fontId="0" fillId="2" borderId="0" xfId="0" applyFill="1" applyAlignment="1">
      <alignment horizontal="left"/>
    </xf>
    <xf numFmtId="0" fontId="1" fillId="2" borderId="1" xfId="0" applyFont="1" applyFill="1" applyBorder="1"/>
    <xf numFmtId="0" fontId="0" fillId="0" borderId="0" xfId="0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3" borderId="1" xfId="0" applyFont="1" applyFill="1" applyBorder="1"/>
    <xf numFmtId="164" fontId="3" fillId="3" borderId="1" xfId="0" applyNumberFormat="1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934855118692859"/>
          <c:y val="2.0721387989995101E-2"/>
          <c:w val="0.82908186005051265"/>
          <c:h val="0.89294659836053525"/>
        </c:manualLayout>
      </c:layout>
      <c:scatterChart>
        <c:scatterStyle val="lineMarker"/>
        <c:ser>
          <c:idx val="0"/>
          <c:order val="0"/>
          <c:tx>
            <c:v>B/A vs Z.  A = 1.9Z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SEMF!$E$5:$E$122</c:f>
              <c:numCache>
                <c:formatCode>General</c:formatCode>
                <c:ptCount val="1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</c:numCache>
            </c:numRef>
          </c:xVal>
          <c:yVal>
            <c:numRef>
              <c:f>SEMF!$J$5:$J$122</c:f>
              <c:numCache>
                <c:formatCode>0.0000</c:formatCode>
                <c:ptCount val="118"/>
                <c:pt idx="0">
                  <c:v>-8.7662273822872905</c:v>
                </c:pt>
                <c:pt idx="1">
                  <c:v>7.0977049374913568</c:v>
                </c:pt>
                <c:pt idx="2">
                  <c:v>3.8937262776375499</c:v>
                </c:pt>
                <c:pt idx="3">
                  <c:v>7.0374524412070736</c:v>
                </c:pt>
                <c:pt idx="4">
                  <c:v>6.0636728727477349</c:v>
                </c:pt>
                <c:pt idx="5">
                  <c:v>6.509669047898786</c:v>
                </c:pt>
                <c:pt idx="6">
                  <c:v>6.5235715875930813</c:v>
                </c:pt>
                <c:pt idx="7">
                  <c:v>7.2029920767821967</c:v>
                </c:pt>
                <c:pt idx="8">
                  <c:v>7.1950752163803919</c:v>
                </c:pt>
                <c:pt idx="9">
                  <c:v>7.6175589202305352</c:v>
                </c:pt>
                <c:pt idx="10">
                  <c:v>7.6009013285806812</c:v>
                </c:pt>
                <c:pt idx="11">
                  <c:v>7.8873045776073747</c:v>
                </c:pt>
                <c:pt idx="12">
                  <c:v>7.8657483817478173</c:v>
                </c:pt>
                <c:pt idx="13">
                  <c:v>8.0703758573388207</c:v>
                </c:pt>
                <c:pt idx="14">
                  <c:v>8.0455602967374205</c:v>
                </c:pt>
                <c:pt idx="15">
                  <c:v>8.0586765206947142</c:v>
                </c:pt>
                <c:pt idx="16">
                  <c:v>7.9560876355862664</c:v>
                </c:pt>
                <c:pt idx="17">
                  <c:v>8.1600084956830852</c:v>
                </c:pt>
                <c:pt idx="18">
                  <c:v>8.0694954898510307</c:v>
                </c:pt>
                <c:pt idx="19">
                  <c:v>8.2291877574765575</c:v>
                </c:pt>
                <c:pt idx="20">
                  <c:v>8.1475567728954044</c:v>
                </c:pt>
                <c:pt idx="21">
                  <c:v>8.2745304020089812</c:v>
                </c:pt>
                <c:pt idx="22">
                  <c:v>8.1996340269914239</c:v>
                </c:pt>
                <c:pt idx="23">
                  <c:v>8.3016680993270811</c:v>
                </c:pt>
                <c:pt idx="24">
                  <c:v>8.2320125937798956</c:v>
                </c:pt>
                <c:pt idx="25">
                  <c:v>8.1235757846745624</c:v>
                </c:pt>
                <c:pt idx="26">
                  <c:v>8.0999370795422241</c:v>
                </c:pt>
                <c:pt idx="27">
                  <c:v>8.1427175110794376</c:v>
                </c:pt>
                <c:pt idx="28">
                  <c:v>8.1168811770766176</c:v>
                </c:pt>
                <c:pt idx="29">
                  <c:v>8.1495059551159379</c:v>
                </c:pt>
                <c:pt idx="30">
                  <c:v>8.1219726372391623</c:v>
                </c:pt>
                <c:pt idx="31">
                  <c:v>8.146340935119909</c:v>
                </c:pt>
                <c:pt idx="32">
                  <c:v>8.1174778706599273</c:v>
                </c:pt>
                <c:pt idx="33">
                  <c:v>8.1350418005240535</c:v>
                </c:pt>
                <c:pt idx="34">
                  <c:v>8.105124801546765</c:v>
                </c:pt>
                <c:pt idx="35">
                  <c:v>8.0157415182307847</c:v>
                </c:pt>
                <c:pt idx="36">
                  <c:v>7.9670892299966019</c:v>
                </c:pt>
                <c:pt idx="37">
                  <c:v>7.9972469134589614</c:v>
                </c:pt>
                <c:pt idx="38">
                  <c:v>7.9494930918085398</c:v>
                </c:pt>
                <c:pt idx="39">
                  <c:v>7.9733416874973342</c:v>
                </c:pt>
                <c:pt idx="40">
                  <c:v>7.9264120757780185</c:v>
                </c:pt>
                <c:pt idx="41">
                  <c:v>7.9448611735479941</c:v>
                </c:pt>
                <c:pt idx="42">
                  <c:v>7.8986897316467797</c:v>
                </c:pt>
                <c:pt idx="43">
                  <c:v>7.9124829058477886</c:v>
                </c:pt>
                <c:pt idx="44">
                  <c:v>7.8670111055649032</c:v>
                </c:pt>
                <c:pt idx="45">
                  <c:v>7.7596981484138254</c:v>
                </c:pt>
                <c:pt idx="46">
                  <c:v>7.7304174814093525</c:v>
                </c:pt>
                <c:pt idx="47">
                  <c:v>7.7266730411558076</c:v>
                </c:pt>
                <c:pt idx="48">
                  <c:v>7.6967639338752729</c:v>
                </c:pt>
                <c:pt idx="49">
                  <c:v>7.6905508972829919</c:v>
                </c:pt>
                <c:pt idx="50">
                  <c:v>7.660119580286552</c:v>
                </c:pt>
                <c:pt idx="51">
                  <c:v>7.6517439624111008</c:v>
                </c:pt>
                <c:pt idx="52">
                  <c:v>7.6208781312350053</c:v>
                </c:pt>
                <c:pt idx="53">
                  <c:v>7.6105990621101851</c:v>
                </c:pt>
                <c:pt idx="54">
                  <c:v>7.5793716696341367</c:v>
                </c:pt>
                <c:pt idx="55">
                  <c:v>7.4858753760640084</c:v>
                </c:pt>
                <c:pt idx="56">
                  <c:v>7.4461220172167275</c:v>
                </c:pt>
                <c:pt idx="57">
                  <c:v>7.4434769293376162</c:v>
                </c:pt>
                <c:pt idx="58">
                  <c:v>7.4039530320466778</c:v>
                </c:pt>
                <c:pt idx="59">
                  <c:v>7.3992770622705422</c:v>
                </c:pt>
                <c:pt idx="60">
                  <c:v>7.3599847058840524</c:v>
                </c:pt>
                <c:pt idx="61">
                  <c:v>7.3534889276834798</c:v>
                </c:pt>
                <c:pt idx="62">
                  <c:v>7.3144284308381167</c:v>
                </c:pt>
                <c:pt idx="63">
                  <c:v>7.3062966979294988</c:v>
                </c:pt>
                <c:pt idx="64">
                  <c:v>7.2674670807501931</c:v>
                </c:pt>
                <c:pt idx="65">
                  <c:v>7.1682849280000012</c:v>
                </c:pt>
                <c:pt idx="66">
                  <c:v>7.1379719840781508</c:v>
                </c:pt>
                <c:pt idx="67">
                  <c:v>7.1214967878326014</c:v>
                </c:pt>
                <c:pt idx="68">
                  <c:v>7.0909447484754722</c:v>
                </c:pt>
                <c:pt idx="69">
                  <c:v>7.0735174575318025</c:v>
                </c:pt>
                <c:pt idx="70">
                  <c:v>7.0427631978530005</c:v>
                </c:pt>
                <c:pt idx="71">
                  <c:v>7.0244767004585817</c:v>
                </c:pt>
                <c:pt idx="72">
                  <c:v>6.9935521921202799</c:v>
                </c:pt>
                <c:pt idx="73">
                  <c:v>6.9744886583502552</c:v>
                </c:pt>
                <c:pt idx="74">
                  <c:v>6.9434217205073754</c:v>
                </c:pt>
                <c:pt idx="75">
                  <c:v>6.8536146057017389</c:v>
                </c:pt>
                <c:pt idx="76">
                  <c:v>6.8176190272376944</c:v>
                </c:pt>
                <c:pt idx="77">
                  <c:v>6.8035959739083722</c:v>
                </c:pt>
                <c:pt idx="78">
                  <c:v>6.7677127530754868</c:v>
                </c:pt>
                <c:pt idx="79">
                  <c:v>6.7527986585264754</c:v>
                </c:pt>
                <c:pt idx="80">
                  <c:v>6.717032763124358</c:v>
                </c:pt>
                <c:pt idx="81">
                  <c:v>6.7013027507306928</c:v>
                </c:pt>
                <c:pt idx="82">
                  <c:v>6.6656580865157125</c:v>
                </c:pt>
                <c:pt idx="83">
                  <c:v>6.6491797029926918</c:v>
                </c:pt>
                <c:pt idx="84">
                  <c:v>6.6136592926479834</c:v>
                </c:pt>
                <c:pt idx="85">
                  <c:v>6.5215033850729318</c:v>
                </c:pt>
                <c:pt idx="86">
                  <c:v>6.4913343441480302</c:v>
                </c:pt>
                <c:pt idx="87">
                  <c:v>6.469972124355178</c:v>
                </c:pt>
                <c:pt idx="88">
                  <c:v>6.4397041672515094</c:v>
                </c:pt>
                <c:pt idx="89">
                  <c:v>6.4178898932917461</c:v>
                </c:pt>
                <c:pt idx="90">
                  <c:v>6.3875394043344</c:v>
                </c:pt>
                <c:pt idx="91">
                  <c:v>6.3653111971611409</c:v>
                </c:pt>
                <c:pt idx="92">
                  <c:v>6.3348927685229928</c:v>
                </c:pt>
                <c:pt idx="93">
                  <c:v>6.3122851777460642</c:v>
                </c:pt>
                <c:pt idx="94">
                  <c:v>6.2818118301681345</c:v>
                </c:pt>
                <c:pt idx="95">
                  <c:v>6.1964181083177108</c:v>
                </c:pt>
                <c:pt idx="96">
                  <c:v>6.1627106016383042</c:v>
                </c:pt>
                <c:pt idx="97">
                  <c:v>6.1436977878915577</c:v>
                </c:pt>
                <c:pt idx="98">
                  <c:v>6.110068385520429</c:v>
                </c:pt>
                <c:pt idx="99">
                  <c:v>6.0905969586879074</c:v>
                </c:pt>
                <c:pt idx="100">
                  <c:v>6.0570491679513774</c:v>
                </c:pt>
                <c:pt idx="101">
                  <c:v>6.0371528074212915</c:v>
                </c:pt>
                <c:pt idx="102">
                  <c:v>6.0036895842387601</c:v>
                </c:pt>
                <c:pt idx="103">
                  <c:v>5.9833991541225124</c:v>
                </c:pt>
                <c:pt idx="104">
                  <c:v>5.9500229756343659</c:v>
                </c:pt>
                <c:pt idx="105">
                  <c:v>5.8635516967967085</c:v>
                </c:pt>
                <c:pt idx="106">
                  <c:v>5.8338940142714284</c:v>
                </c:pt>
                <c:pt idx="107">
                  <c:v>5.8103919432943139</c:v>
                </c:pt>
                <c:pt idx="108">
                  <c:v>5.7806964429334933</c:v>
                </c:pt>
                <c:pt idx="109">
                  <c:v>5.7569545364891024</c:v>
                </c:pt>
                <c:pt idx="110">
                  <c:v>5.727229664038445</c:v>
                </c:pt>
                <c:pt idx="111">
                  <c:v>5.703266590140232</c:v>
                </c:pt>
                <c:pt idx="112">
                  <c:v>5.6735199950329207</c:v>
                </c:pt>
                <c:pt idx="113">
                  <c:v>5.6493529346920113</c:v>
                </c:pt>
                <c:pt idx="114">
                  <c:v>5.6195915524546427</c:v>
                </c:pt>
                <c:pt idx="115">
                  <c:v>5.5382584578090297</c:v>
                </c:pt>
                <c:pt idx="116">
                  <c:v>5.5062010265855399</c:v>
                </c:pt>
                <c:pt idx="117">
                  <c:v>5.4847438748262931</c:v>
                </c:pt>
              </c:numCache>
            </c:numRef>
          </c:yVal>
        </c:ser>
        <c:ser>
          <c:idx val="1"/>
          <c:order val="1"/>
          <c:tx>
            <c:v>B/A vs Z.  A = 2Z</c:v>
          </c:tx>
          <c:marker>
            <c:symbol val="none"/>
          </c:marker>
          <c:xVal>
            <c:numRef>
              <c:f>SEMF!$E$5:$E$122</c:f>
              <c:numCache>
                <c:formatCode>General</c:formatCode>
                <c:ptCount val="1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</c:numCache>
            </c:numRef>
          </c:xVal>
          <c:yVal>
            <c:numRef>
              <c:f>SEMF!$K$5:$K$122</c:f>
              <c:numCache>
                <c:formatCode>0.0000</c:formatCode>
                <c:ptCount val="118"/>
                <c:pt idx="0">
                  <c:v>-8.7662273822872905</c:v>
                </c:pt>
                <c:pt idx="1">
                  <c:v>7.0977049374913568</c:v>
                </c:pt>
                <c:pt idx="2">
                  <c:v>3.8937262776375499</c:v>
                </c:pt>
                <c:pt idx="3">
                  <c:v>7.0374524412070736</c:v>
                </c:pt>
                <c:pt idx="4">
                  <c:v>6.0636728727477349</c:v>
                </c:pt>
                <c:pt idx="5">
                  <c:v>7.0490923958819955</c:v>
                </c:pt>
                <c:pt idx="6">
                  <c:v>7.0023349016964271</c:v>
                </c:pt>
                <c:pt idx="7">
                  <c:v>7.5634546681622039</c:v>
                </c:pt>
                <c:pt idx="8">
                  <c:v>7.5272269697016743</c:v>
                </c:pt>
                <c:pt idx="9">
                  <c:v>7.889066703154815</c:v>
                </c:pt>
                <c:pt idx="10">
                  <c:v>7.8561858342902608</c:v>
                </c:pt>
                <c:pt idx="11">
                  <c:v>8.1066782537176945</c:v>
                </c:pt>
                <c:pt idx="12">
                  <c:v>8.0746024848933313</c:v>
                </c:pt>
                <c:pt idx="13">
                  <c:v>8.2558563009188699</c:v>
                </c:pt>
                <c:pt idx="14">
                  <c:v>8.2236408513026227</c:v>
                </c:pt>
                <c:pt idx="15">
                  <c:v>8.4375645773732177</c:v>
                </c:pt>
                <c:pt idx="16">
                  <c:v>8.3259047806784547</c:v>
                </c:pt>
                <c:pt idx="17">
                  <c:v>8.4924825663348802</c:v>
                </c:pt>
                <c:pt idx="18">
                  <c:v>8.394972732236921</c:v>
                </c:pt>
                <c:pt idx="19">
                  <c:v>8.5267887171350605</c:v>
                </c:pt>
                <c:pt idx="20">
                  <c:v>8.439555700424819</c:v>
                </c:pt>
                <c:pt idx="21">
                  <c:v>8.5450409661609044</c:v>
                </c:pt>
                <c:pt idx="22">
                  <c:v>8.4655298354118536</c:v>
                </c:pt>
                <c:pt idx="23">
                  <c:v>8.5505618296559796</c:v>
                </c:pt>
                <c:pt idx="24">
                  <c:v>8.4770191559965244</c:v>
                </c:pt>
                <c:pt idx="25">
                  <c:v>8.5120645315181385</c:v>
                </c:pt>
                <c:pt idx="26">
                  <c:v>8.4770122336957421</c:v>
                </c:pt>
                <c:pt idx="27">
                  <c:v>8.5030740190658722</c:v>
                </c:pt>
                <c:pt idx="28">
                  <c:v>8.4677328524098936</c:v>
                </c:pt>
                <c:pt idx="29">
                  <c:v>8.4864463041978606</c:v>
                </c:pt>
                <c:pt idx="30">
                  <c:v>8.4508728582115502</c:v>
                </c:pt>
                <c:pt idx="31">
                  <c:v>8.4635000000000034</c:v>
                </c:pt>
                <c:pt idx="32">
                  <c:v>8.4277439425387577</c:v>
                </c:pt>
                <c:pt idx="33">
                  <c:v>8.4352752857643587</c:v>
                </c:pt>
                <c:pt idx="34">
                  <c:v>8.3993797349793056</c:v>
                </c:pt>
                <c:pt idx="35">
                  <c:v>8.4217091922806624</c:v>
                </c:pt>
                <c:pt idx="36">
                  <c:v>8.366606350365732</c:v>
                </c:pt>
                <c:pt idx="37">
                  <c:v>8.3835406512401534</c:v>
                </c:pt>
                <c:pt idx="38">
                  <c:v>8.3300922935693453</c:v>
                </c:pt>
                <c:pt idx="39">
                  <c:v>8.3423835637696104</c:v>
                </c:pt>
                <c:pt idx="40">
                  <c:v>8.2903844953178805</c:v>
                </c:pt>
                <c:pt idx="41">
                  <c:v>8.2986529084351517</c:v>
                </c:pt>
                <c:pt idx="42">
                  <c:v>8.2479348107936605</c:v>
                </c:pt>
                <c:pt idx="43">
                  <c:v>8.2526964939714826</c:v>
                </c:pt>
                <c:pt idx="44">
                  <c:v>8.2031198232668956</c:v>
                </c:pt>
                <c:pt idx="45">
                  <c:v>8.1923670670058648</c:v>
                </c:pt>
                <c:pt idx="46">
                  <c:v>8.1562558606970565</c:v>
                </c:pt>
                <c:pt idx="47">
                  <c:v>8.1436887181965787</c:v>
                </c:pt>
                <c:pt idx="48">
                  <c:v>8.107610532450666</c:v>
                </c:pt>
                <c:pt idx="49">
                  <c:v>8.0934441555215422</c:v>
                </c:pt>
                <c:pt idx="50">
                  <c:v>8.0574116982840458</c:v>
                </c:pt>
                <c:pt idx="51">
                  <c:v>8.0418303601042957</c:v>
                </c:pt>
                <c:pt idx="52">
                  <c:v>8.005854516775873</c:v>
                </c:pt>
                <c:pt idx="53">
                  <c:v>7.989016951090071</c:v>
                </c:pt>
                <c:pt idx="54">
                  <c:v>7.9531070393967536</c:v>
                </c:pt>
                <c:pt idx="55">
                  <c:v>7.9439682423822111</c:v>
                </c:pt>
                <c:pt idx="56">
                  <c:v>7.8993146906967713</c:v>
                </c:pt>
                <c:pt idx="57">
                  <c:v>7.8886515454242483</c:v>
                </c:pt>
                <c:pt idx="58">
                  <c:v>7.8446038864536103</c:v>
                </c:pt>
                <c:pt idx="59">
                  <c:v>7.8325684861132938</c:v>
                </c:pt>
                <c:pt idx="60">
                  <c:v>7.7890849782466551</c:v>
                </c:pt>
                <c:pt idx="61">
                  <c:v>7.7758109581708181</c:v>
                </c:pt>
                <c:pt idx="62">
                  <c:v>7.7328546670219049</c:v>
                </c:pt>
                <c:pt idx="63">
                  <c:v>7.7184599134551659</c:v>
                </c:pt>
                <c:pt idx="64">
                  <c:v>7.6759979945727128</c:v>
                </c:pt>
                <c:pt idx="65">
                  <c:v>7.6539727307020362</c:v>
                </c:pt>
                <c:pt idx="66">
                  <c:v>7.6185899969345412</c:v>
                </c:pt>
                <c:pt idx="67">
                  <c:v>7.5959777955606365</c:v>
                </c:pt>
                <c:pt idx="68">
                  <c:v>7.5606970850311574</c:v>
                </c:pt>
                <c:pt idx="69">
                  <c:v>7.5375544540764361</c:v>
                </c:pt>
                <c:pt idx="70">
                  <c:v>7.5023782038060967</c:v>
                </c:pt>
                <c:pt idx="71">
                  <c:v>7.4787555979550131</c:v>
                </c:pt>
                <c:pt idx="72">
                  <c:v>7.4436858103183798</c:v>
                </c:pt>
                <c:pt idx="73">
                  <c:v>7.4196284051801058</c:v>
                </c:pt>
                <c:pt idx="74">
                  <c:v>7.3846667030113045</c:v>
                </c:pt>
                <c:pt idx="75">
                  <c:v>7.3653822222245164</c:v>
                </c:pt>
                <c:pt idx="76">
                  <c:v>7.3253627279537916</c:v>
                </c:pt>
                <c:pt idx="77">
                  <c:v>7.3054908737326967</c:v>
                </c:pt>
                <c:pt idx="78">
                  <c:v>7.2658113828495878</c:v>
                </c:pt>
                <c:pt idx="79">
                  <c:v>7.2454007140770216</c:v>
                </c:pt>
                <c:pt idx="80">
                  <c:v>7.2060463356753157</c:v>
                </c:pt>
                <c:pt idx="81">
                  <c:v>7.1851408338757237</c:v>
                </c:pt>
                <c:pt idx="82">
                  <c:v>7.1460978716951278</c:v>
                </c:pt>
                <c:pt idx="83">
                  <c:v>7.124737458910384</c:v>
                </c:pt>
                <c:pt idx="84">
                  <c:v>7.0859932801202721</c:v>
                </c:pt>
                <c:pt idx="85">
                  <c:v>7.0600522483684474</c:v>
                </c:pt>
                <c:pt idx="86">
                  <c:v>7.0257571896963285</c:v>
                </c:pt>
                <c:pt idx="87">
                  <c:v>6.9995947724764669</c:v>
                </c:pt>
                <c:pt idx="88">
                  <c:v>6.9654118609013098</c:v>
                </c:pt>
                <c:pt idx="89">
                  <c:v>6.9390483269766765</c:v>
                </c:pt>
                <c:pt idx="90">
                  <c:v>6.9049774411427487</c:v>
                </c:pt>
                <c:pt idx="91">
                  <c:v>6.8784312842514428</c:v>
                </c:pt>
                <c:pt idx="92">
                  <c:v>6.8444721882878934</c:v>
                </c:pt>
                <c:pt idx="93">
                  <c:v>6.8177603090692322</c:v>
                </c:pt>
                <c:pt idx="94">
                  <c:v>6.7839126669994503</c:v>
                </c:pt>
                <c:pt idx="95">
                  <c:v>6.7604837542455583</c:v>
                </c:pt>
                <c:pt idx="96">
                  <c:v>6.7233139216411528</c:v>
                </c:pt>
                <c:pt idx="97">
                  <c:v>6.6996272555316825</c:v>
                </c:pt>
                <c:pt idx="98">
                  <c:v>6.6626896289336273</c:v>
                </c:pt>
                <c:pt idx="99">
                  <c:v>6.6387648611622669</c:v>
                </c:pt>
                <c:pt idx="100">
                  <c:v>6.6020522330569067</c:v>
                </c:pt>
                <c:pt idx="101">
                  <c:v>6.5779074753869011</c:v>
                </c:pt>
                <c:pt idx="102">
                  <c:v>6.5414130654937077</c:v>
                </c:pt>
                <c:pt idx="103">
                  <c:v>6.5170650324923454</c:v>
                </c:pt>
                <c:pt idx="104">
                  <c:v>6.4807824515713754</c:v>
                </c:pt>
                <c:pt idx="105">
                  <c:v>6.4533599576059668</c:v>
                </c:pt>
                <c:pt idx="106">
                  <c:v>6.4201698053789062</c:v>
                </c:pt>
                <c:pt idx="107">
                  <c:v>6.3926666666666669</c:v>
                </c:pt>
                <c:pt idx="108">
                  <c:v>6.3595837144987089</c:v>
                </c:pt>
                <c:pt idx="109">
                  <c:v>6.3320085519541394</c:v>
                </c:pt>
                <c:pt idx="110">
                  <c:v>6.2990320157928625</c:v>
                </c:pt>
                <c:pt idx="111">
                  <c:v>6.2713927940657115</c:v>
                </c:pt>
                <c:pt idx="112">
                  <c:v>6.2385218633146327</c:v>
                </c:pt>
                <c:pt idx="113">
                  <c:v>6.2108259474861649</c:v>
                </c:pt>
                <c:pt idx="114">
                  <c:v>6.1780597892723979</c:v>
                </c:pt>
                <c:pt idx="115">
                  <c:v>6.152779325220469</c:v>
                </c:pt>
                <c:pt idx="116">
                  <c:v>6.1176517588507977</c:v>
                </c:pt>
                <c:pt idx="117">
                  <c:v>6.0922550725105902</c:v>
                </c:pt>
              </c:numCache>
            </c:numRef>
          </c:yVal>
        </c:ser>
        <c:ser>
          <c:idx val="2"/>
          <c:order val="2"/>
          <c:tx>
            <c:v>B/A vs Z.  A = 2.1Z</c:v>
          </c:tx>
          <c:marker>
            <c:symbol val="none"/>
          </c:marker>
          <c:xVal>
            <c:numRef>
              <c:f>SEMF!$E$5:$E$122</c:f>
              <c:numCache>
                <c:formatCode>General</c:formatCode>
                <c:ptCount val="1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</c:numCache>
            </c:numRef>
          </c:xVal>
          <c:yVal>
            <c:numRef>
              <c:f>SEMF!$L$5:$L$122</c:f>
              <c:numCache>
                <c:formatCode>0.0000</c:formatCode>
                <c:ptCount val="118"/>
                <c:pt idx="0">
                  <c:v>-8.7662273822872905</c:v>
                </c:pt>
                <c:pt idx="1">
                  <c:v>7.0977049374913568</c:v>
                </c:pt>
                <c:pt idx="2">
                  <c:v>3.8937262776375499</c:v>
                </c:pt>
                <c:pt idx="3">
                  <c:v>7.0374524412070736</c:v>
                </c:pt>
                <c:pt idx="4">
                  <c:v>6.3176351647678795</c:v>
                </c:pt>
                <c:pt idx="5">
                  <c:v>7.2079659601065478</c:v>
                </c:pt>
                <c:pt idx="6">
                  <c:v>7.1939033454922674</c:v>
                </c:pt>
                <c:pt idx="7">
                  <c:v>7.7104784553134191</c:v>
                </c:pt>
                <c:pt idx="8">
                  <c:v>7.6873758820969966</c:v>
                </c:pt>
                <c:pt idx="9">
                  <c:v>8.0236527328997251</c:v>
                </c:pt>
                <c:pt idx="10">
                  <c:v>7.9965640672257026</c:v>
                </c:pt>
                <c:pt idx="11">
                  <c:v>8.2305490593412323</c:v>
                </c:pt>
                <c:pt idx="12">
                  <c:v>8.2010613992641126</c:v>
                </c:pt>
                <c:pt idx="13">
                  <c:v>8.370798931932141</c:v>
                </c:pt>
                <c:pt idx="14">
                  <c:v>8.4039895688238939</c:v>
                </c:pt>
                <c:pt idx="15">
                  <c:v>8.5989499760910952</c:v>
                </c:pt>
                <c:pt idx="16">
                  <c:v>8.5001530703522477</c:v>
                </c:pt>
                <c:pt idx="17">
                  <c:v>8.6521533737997096</c:v>
                </c:pt>
                <c:pt idx="18">
                  <c:v>8.5633520952692752</c:v>
                </c:pt>
                <c:pt idx="19">
                  <c:v>8.6836181752836445</c:v>
                </c:pt>
                <c:pt idx="20">
                  <c:v>8.6024271411356867</c:v>
                </c:pt>
                <c:pt idx="21">
                  <c:v>8.6985369247488311</c:v>
                </c:pt>
                <c:pt idx="22">
                  <c:v>8.6232909727739084</c:v>
                </c:pt>
                <c:pt idx="23">
                  <c:v>8.7005599708840755</c:v>
                </c:pt>
                <c:pt idx="24">
                  <c:v>8.6779071899918545</c:v>
                </c:pt>
                <c:pt idx="25">
                  <c:v>8.7083698358068968</c:v>
                </c:pt>
                <c:pt idx="26">
                  <c:v>8.6749937277212084</c:v>
                </c:pt>
                <c:pt idx="27">
                  <c:v>8.6969496181357648</c:v>
                </c:pt>
                <c:pt idx="28">
                  <c:v>8.6626572901915697</c:v>
                </c:pt>
                <c:pt idx="29">
                  <c:v>8.6776687039751881</c:v>
                </c:pt>
                <c:pt idx="30">
                  <c:v>8.6426933382390185</c:v>
                </c:pt>
                <c:pt idx="31">
                  <c:v>8.6519634659313756</c:v>
                </c:pt>
                <c:pt idx="32">
                  <c:v>8.6164780782863879</c:v>
                </c:pt>
                <c:pt idx="33">
                  <c:v>8.6209494975788186</c:v>
                </c:pt>
                <c:pt idx="34">
                  <c:v>8.6269042596105265</c:v>
                </c:pt>
                <c:pt idx="35">
                  <c:v>8.6447577517950815</c:v>
                </c:pt>
                <c:pt idx="36">
                  <c:v>8.5920397825223862</c:v>
                </c:pt>
                <c:pt idx="37">
                  <c:v>8.6048951056877314</c:v>
                </c:pt>
                <c:pt idx="38">
                  <c:v>8.5533133062473858</c:v>
                </c:pt>
                <c:pt idx="39">
                  <c:v>8.5618692674913177</c:v>
                </c:pt>
                <c:pt idx="40">
                  <c:v>8.5113239289982783</c:v>
                </c:pt>
                <c:pt idx="41">
                  <c:v>8.5161566828195046</c:v>
                </c:pt>
                <c:pt idx="42">
                  <c:v>8.4665609157662125</c:v>
                </c:pt>
                <c:pt idx="43">
                  <c:v>8.4681499069286197</c:v>
                </c:pt>
                <c:pt idx="44">
                  <c:v>8.4578987268181436</c:v>
                </c:pt>
                <c:pt idx="45">
                  <c:v>8.4451773744004086</c:v>
                </c:pt>
                <c:pt idx="46">
                  <c:v>8.4092731339185267</c:v>
                </c:pt>
                <c:pt idx="47">
                  <c:v>8.3948096908859693</c:v>
                </c:pt>
                <c:pt idx="48">
                  <c:v>8.3587815536481287</c:v>
                </c:pt>
                <c:pt idx="49">
                  <c:v>8.3427896203098371</c:v>
                </c:pt>
                <c:pt idx="50">
                  <c:v>8.306680458432492</c:v>
                </c:pt>
                <c:pt idx="51">
                  <c:v>8.2893421619610894</c:v>
                </c:pt>
                <c:pt idx="52">
                  <c:v>8.2531870699081846</c:v>
                </c:pt>
                <c:pt idx="53">
                  <c:v>8.2346586366140446</c:v>
                </c:pt>
                <c:pt idx="54">
                  <c:v>8.2347029566054246</c:v>
                </c:pt>
                <c:pt idx="55">
                  <c:v>8.2232370810705291</c:v>
                </c:pt>
                <c:pt idx="56">
                  <c:v>8.1793175546086534</c:v>
                </c:pt>
                <c:pt idx="57">
                  <c:v>8.166433587746825</c:v>
                </c:pt>
                <c:pt idx="58">
                  <c:v>8.1229544911599945</c:v>
                </c:pt>
                <c:pt idx="59">
                  <c:v>8.1087971470337301</c:v>
                </c:pt>
                <c:pt idx="60">
                  <c:v>8.0657412283201158</c:v>
                </c:pt>
                <c:pt idx="61">
                  <c:v>8.0504374056249972</c:v>
                </c:pt>
                <c:pt idx="62">
                  <c:v>8.007788270938212</c:v>
                </c:pt>
                <c:pt idx="63">
                  <c:v>7.991449699578844</c:v>
                </c:pt>
                <c:pt idx="64">
                  <c:v>7.9837239894516818</c:v>
                </c:pt>
                <c:pt idx="65">
                  <c:v>7.960386492841959</c:v>
                </c:pt>
                <c:pt idx="66">
                  <c:v>7.924823125033214</c:v>
                </c:pt>
                <c:pt idx="67">
                  <c:v>7.9009200689203976</c:v>
                </c:pt>
                <c:pt idx="68">
                  <c:v>7.8653950924682734</c:v>
                </c:pt>
                <c:pt idx="69">
                  <c:v>7.8409842206454332</c:v>
                </c:pt>
                <c:pt idx="70">
                  <c:v>7.8055097880495055</c:v>
                </c:pt>
                <c:pt idx="71">
                  <c:v>7.7806423940029203</c:v>
                </c:pt>
                <c:pt idx="72">
                  <c:v>7.7452287823371853</c:v>
                </c:pt>
                <c:pt idx="73">
                  <c:v>7.7199505653079381</c:v>
                </c:pt>
                <c:pt idx="74">
                  <c:v>7.7177989592832423</c:v>
                </c:pt>
                <c:pt idx="75">
                  <c:v>7.6969182612060179</c:v>
                </c:pt>
                <c:pt idx="76">
                  <c:v>7.6570683032986837</c:v>
                </c:pt>
                <c:pt idx="77">
                  <c:v>7.6356435844947788</c:v>
                </c:pt>
                <c:pt idx="78">
                  <c:v>7.596059547671504</c:v>
                </c:pt>
                <c:pt idx="79">
                  <c:v>7.5741378597581184</c:v>
                </c:pt>
                <c:pt idx="80">
                  <c:v>7.5348137490677782</c:v>
                </c:pt>
                <c:pt idx="81">
                  <c:v>7.5124375871410853</c:v>
                </c:pt>
                <c:pt idx="82">
                  <c:v>7.4733674824132006</c:v>
                </c:pt>
                <c:pt idx="83">
                  <c:v>7.4505753123694314</c:v>
                </c:pt>
                <c:pt idx="84">
                  <c:v>7.4438357198026477</c:v>
                </c:pt>
                <c:pt idx="85">
                  <c:v>7.4168528197756007</c:v>
                </c:pt>
                <c:pt idx="86">
                  <c:v>7.3822202798469609</c:v>
                </c:pt>
                <c:pt idx="87">
                  <c:v>7.3550252144035584</c:v>
                </c:pt>
                <c:pt idx="88">
                  <c:v>7.3204729231630079</c:v>
                </c:pt>
                <c:pt idx="89">
                  <c:v>7.2930869558970741</c:v>
                </c:pt>
                <c:pt idx="90">
                  <c:v>7.258618993844185</c:v>
                </c:pt>
                <c:pt idx="91">
                  <c:v>7.231061420618448</c:v>
                </c:pt>
                <c:pt idx="92">
                  <c:v>7.1966812505818512</c:v>
                </c:pt>
                <c:pt idx="93">
                  <c:v>7.1689696110570127</c:v>
                </c:pt>
                <c:pt idx="94">
                  <c:v>7.1658158737214981</c:v>
                </c:pt>
                <c:pt idx="95">
                  <c:v>7.1411338723076367</c:v>
                </c:pt>
                <c:pt idx="96">
                  <c:v>7.103873763952179</c:v>
                </c:pt>
                <c:pt idx="97">
                  <c:v>7.0789564717638829</c:v>
                </c:pt>
                <c:pt idx="98">
                  <c:v>7.0418892024355451</c:v>
                </c:pt>
                <c:pt idx="99">
                  <c:v>7.0167559605348604</c:v>
                </c:pt>
                <c:pt idx="100">
                  <c:v>6.9798784127045348</c:v>
                </c:pt>
                <c:pt idx="101">
                  <c:v>6.9545469863540914</c:v>
                </c:pt>
                <c:pt idx="102">
                  <c:v>6.9178560443830115</c:v>
                </c:pt>
                <c:pt idx="103">
                  <c:v>6.8923427738309728</c:v>
                </c:pt>
                <c:pt idx="104">
                  <c:v>6.8861468806206654</c:v>
                </c:pt>
                <c:pt idx="105">
                  <c:v>6.8578242758370385</c:v>
                </c:pt>
                <c:pt idx="106">
                  <c:v>6.8242195732796134</c:v>
                </c:pt>
                <c:pt idx="107">
                  <c:v>6.7958215787933289</c:v>
                </c:pt>
                <c:pt idx="108">
                  <c:v>6.7623061543525846</c:v>
                </c:pt>
                <c:pt idx="109">
                  <c:v>6.733842061522294</c:v>
                </c:pt>
                <c:pt idx="110">
                  <c:v>6.7004172857203397</c:v>
                </c:pt>
                <c:pt idx="111">
                  <c:v>6.6718956301749195</c:v>
                </c:pt>
                <c:pt idx="112">
                  <c:v>6.6385626291229931</c:v>
                </c:pt>
                <c:pt idx="113">
                  <c:v>6.6099912598228636</c:v>
                </c:pt>
                <c:pt idx="114">
                  <c:v>6.606333429998303</c:v>
                </c:pt>
                <c:pt idx="115">
                  <c:v>6.5799923545901535</c:v>
                </c:pt>
                <c:pt idx="116">
                  <c:v>6.5446345163099551</c:v>
                </c:pt>
                <c:pt idx="117">
                  <c:v>6.5181908596399483</c:v>
                </c:pt>
              </c:numCache>
            </c:numRef>
          </c:yVal>
        </c:ser>
        <c:axId val="76833536"/>
        <c:axId val="76858112"/>
      </c:scatterChart>
      <c:valAx>
        <c:axId val="76833536"/>
        <c:scaling>
          <c:orientation val="minMax"/>
          <c:max val="120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Atomic</a:t>
                </a:r>
                <a:r>
                  <a:rPr lang="en-GB" baseline="0"/>
                  <a:t> number Z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76858112"/>
        <c:crosses val="autoZero"/>
        <c:crossBetween val="midCat"/>
      </c:valAx>
      <c:valAx>
        <c:axId val="76858112"/>
        <c:scaling>
          <c:orientation val="minMax"/>
          <c:min val="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Binding energy per nucleon (B/A) </a:t>
                </a:r>
                <a:r>
                  <a:rPr lang="en-GB" baseline="0"/>
                  <a:t> in MeV</a:t>
                </a:r>
                <a:endParaRPr lang="en-GB"/>
              </a:p>
            </c:rich>
          </c:tx>
          <c:layout/>
        </c:title>
        <c:numFmt formatCode="0" sourceLinked="0"/>
        <c:tickLblPos val="nextTo"/>
        <c:crossAx val="76833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230015643161163"/>
          <c:y val="4.2507634474022261E-2"/>
          <c:w val="0.18940998773599493"/>
          <c:h val="0.10124811526218799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274320</xdr:colOff>
      <xdr:row>1</xdr:row>
      <xdr:rowOff>106680</xdr:rowOff>
    </xdr:from>
    <xdr:to>
      <xdr:col>23</xdr:col>
      <xdr:colOff>434340</xdr:colOff>
      <xdr:row>38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123"/>
  <sheetViews>
    <sheetView tabSelected="1" workbookViewId="0">
      <selection activeCell="D39" sqref="D39"/>
    </sheetView>
  </sheetViews>
  <sheetFormatPr defaultRowHeight="14.4"/>
  <cols>
    <col min="2" max="2" width="23.33203125" customWidth="1"/>
    <col min="3" max="3" width="10.88671875" style="4" customWidth="1"/>
    <col min="4" max="4" width="8.88671875" style="4"/>
    <col min="5" max="5" width="4" style="4" bestFit="1" customWidth="1"/>
    <col min="6" max="6" width="6.77734375" style="4" bestFit="1" customWidth="1"/>
    <col min="7" max="7" width="5.21875" style="4" bestFit="1" customWidth="1"/>
    <col min="8" max="8" width="6.77734375" style="4" bestFit="1" customWidth="1"/>
    <col min="9" max="9" width="9.6640625" style="4" bestFit="1" customWidth="1"/>
    <col min="10" max="10" width="9.5546875" style="4" bestFit="1" customWidth="1"/>
    <col min="11" max="12" width="9.5546875" bestFit="1" customWidth="1"/>
  </cols>
  <sheetData>
    <row r="2" spans="2:12">
      <c r="B2" s="1" t="s">
        <v>0</v>
      </c>
    </row>
    <row r="3" spans="2:12">
      <c r="B3" t="s">
        <v>1</v>
      </c>
      <c r="E3" s="7"/>
      <c r="F3" s="7"/>
      <c r="G3" s="7"/>
      <c r="H3" s="7"/>
      <c r="I3" s="7"/>
      <c r="J3" s="7" t="s">
        <v>8</v>
      </c>
      <c r="K3" s="7" t="s">
        <v>9</v>
      </c>
      <c r="L3" s="7" t="s">
        <v>10</v>
      </c>
    </row>
    <row r="4" spans="2:12">
      <c r="E4" s="8" t="s">
        <v>7</v>
      </c>
      <c r="F4" s="8" t="s">
        <v>8</v>
      </c>
      <c r="G4" s="8" t="s">
        <v>9</v>
      </c>
      <c r="H4" s="8" t="s">
        <v>10</v>
      </c>
      <c r="I4" s="8" t="s">
        <v>12</v>
      </c>
      <c r="J4" s="8" t="s">
        <v>11</v>
      </c>
      <c r="K4" s="8" t="s">
        <v>11</v>
      </c>
      <c r="L4" s="8" t="s">
        <v>11</v>
      </c>
    </row>
    <row r="5" spans="2:12">
      <c r="B5" s="2" t="s">
        <v>3</v>
      </c>
      <c r="C5" s="5">
        <v>15.76</v>
      </c>
      <c r="E5" s="5">
        <f>1</f>
        <v>1</v>
      </c>
      <c r="F5" s="5">
        <f>ROUND( 1.9*E5,0 )</f>
        <v>2</v>
      </c>
      <c r="G5" s="5">
        <f>ROUND( 2*E5,0 )</f>
        <v>2</v>
      </c>
      <c r="H5" s="5">
        <f>ROUND( 2.1*E5,0 )</f>
        <v>2</v>
      </c>
      <c r="I5" s="5">
        <f>IF( ISEVEN(E5)*ISEVEN(F5-E5), 1, IF( ISODD(E5)*ODD(F5-E5), -1, 0 ) )</f>
        <v>-1</v>
      </c>
      <c r="J5" s="9">
        <f>($C$5*F5 - $C$6*(F5^(2/3)) - $C$7*(E5^2)/((F5)^(1/3)) - $C$8*( (F5 - 2*E5)^2 )/F5 + I5*$C$9*(F5^(-3/4)))/F5</f>
        <v>-8.7662273822872905</v>
      </c>
      <c r="K5" s="9">
        <f>($C$5*G5 - $C$6*(G5^(2/3)) - $C$7*(E5^2)/((G5)^(1/3)) - $C$8*( (G5 - 2*E5)^2 )/G5 + I5*$C$9*(G5^(-3/4)))/G5</f>
        <v>-8.7662273822872905</v>
      </c>
      <c r="L5" s="9">
        <f>($C$5*H5 - $C$6*(H5^(2/3)) - $C$7*(E5^2)/((H5)^(1/3)) - $C$8*( (H5 - 2*E5)^2 )/H5 + I5*$C$9*(H5^(-3/4)))/H5</f>
        <v>-8.7662273822872905</v>
      </c>
    </row>
    <row r="6" spans="2:12">
      <c r="B6" s="2" t="s">
        <v>4</v>
      </c>
      <c r="C6" s="5">
        <v>17.809999999999999</v>
      </c>
      <c r="E6" s="5">
        <f>E5+1</f>
        <v>2</v>
      </c>
      <c r="F6" s="5">
        <f t="shared" ref="F6:F69" si="0">ROUND( 1.9*E6,0 )</f>
        <v>4</v>
      </c>
      <c r="G6" s="5">
        <f t="shared" ref="G6:G69" si="1">ROUND( 2*E6,0 )</f>
        <v>4</v>
      </c>
      <c r="H6" s="5">
        <f t="shared" ref="H6:H69" si="2">ROUND( 2.1*E6,0 )</f>
        <v>4</v>
      </c>
      <c r="I6" s="5">
        <f t="shared" ref="I6:I69" si="3">IF( ISEVEN(E6)*ISEVEN(F6-E6), 1, IF( ISODD(E6)*ODD(F6-E6), -1, 0 ) )</f>
        <v>1</v>
      </c>
      <c r="J6" s="9">
        <f t="shared" ref="J6:J69" si="4">($C$5*F6 - $C$6*(F6^(2/3)) - $C$7*(E6^2)/((F6)^(1/3)) - $C$8*( (F6 - 2*E6)^2 )/F6 + I6*$C$9*(F6^(-3/4)))/F6</f>
        <v>7.0977049374913568</v>
      </c>
      <c r="K6" s="9">
        <f t="shared" ref="K6:K69" si="5">($C$5*G6 - $C$6*(G6^(2/3)) - $C$7*(E6^2)/((G6)^(1/3)) - $C$8*( (G6 - 2*E6)^2 )/G6 + I6*$C$9*(G6^(-3/4)))/G6</f>
        <v>7.0977049374913568</v>
      </c>
      <c r="L6" s="9">
        <f t="shared" ref="L6:L69" si="6">($C$5*H6 - $C$6*(H6^(2/3)) - $C$7*(E6^2)/((H6)^(1/3)) - $C$8*( (H6 - 2*E6)^2 )/H6 + I6*$C$9*(H6^(-3/4)))/H6</f>
        <v>7.0977049374913568</v>
      </c>
    </row>
    <row r="7" spans="2:12">
      <c r="B7" s="2" t="s">
        <v>5</v>
      </c>
      <c r="C7" s="5">
        <v>0.71099999999999997</v>
      </c>
      <c r="E7" s="5">
        <f t="shared" ref="E7:E70" si="7">E6+1</f>
        <v>3</v>
      </c>
      <c r="F7" s="5">
        <f t="shared" si="0"/>
        <v>6</v>
      </c>
      <c r="G7" s="5">
        <f t="shared" si="1"/>
        <v>6</v>
      </c>
      <c r="H7" s="5">
        <f t="shared" si="2"/>
        <v>6</v>
      </c>
      <c r="I7" s="5">
        <f t="shared" si="3"/>
        <v>-1</v>
      </c>
      <c r="J7" s="9">
        <f t="shared" si="4"/>
        <v>3.8937262776375499</v>
      </c>
      <c r="K7" s="9">
        <f t="shared" si="5"/>
        <v>3.8937262776375499</v>
      </c>
      <c r="L7" s="9">
        <f t="shared" si="6"/>
        <v>3.8937262776375499</v>
      </c>
    </row>
    <row r="8" spans="2:12">
      <c r="B8" s="2" t="s">
        <v>2</v>
      </c>
      <c r="C8" s="5">
        <v>23.702000000000002</v>
      </c>
      <c r="E8" s="5">
        <f t="shared" si="7"/>
        <v>4</v>
      </c>
      <c r="F8" s="5">
        <f t="shared" si="0"/>
        <v>8</v>
      </c>
      <c r="G8" s="5">
        <f t="shared" si="1"/>
        <v>8</v>
      </c>
      <c r="H8" s="5">
        <f t="shared" si="2"/>
        <v>8</v>
      </c>
      <c r="I8" s="5">
        <f t="shared" si="3"/>
        <v>1</v>
      </c>
      <c r="J8" s="9">
        <f t="shared" si="4"/>
        <v>7.0374524412070736</v>
      </c>
      <c r="K8" s="9">
        <f t="shared" si="5"/>
        <v>7.0374524412070736</v>
      </c>
      <c r="L8" s="9">
        <f t="shared" si="6"/>
        <v>7.0374524412070736</v>
      </c>
    </row>
    <row r="9" spans="2:12">
      <c r="B9" s="2" t="s">
        <v>6</v>
      </c>
      <c r="C9" s="5">
        <v>34</v>
      </c>
      <c r="E9" s="5">
        <f t="shared" si="7"/>
        <v>5</v>
      </c>
      <c r="F9" s="5">
        <f t="shared" si="0"/>
        <v>10</v>
      </c>
      <c r="G9" s="5">
        <f t="shared" si="1"/>
        <v>10</v>
      </c>
      <c r="H9" s="5">
        <f t="shared" si="2"/>
        <v>11</v>
      </c>
      <c r="I9" s="5">
        <f t="shared" si="3"/>
        <v>-1</v>
      </c>
      <c r="J9" s="9">
        <f t="shared" si="4"/>
        <v>6.0636728727477349</v>
      </c>
      <c r="K9" s="9">
        <f t="shared" si="5"/>
        <v>6.0636728727477349</v>
      </c>
      <c r="L9" s="9">
        <f t="shared" si="6"/>
        <v>6.3176351647678795</v>
      </c>
    </row>
    <row r="10" spans="2:12">
      <c r="B10" s="3"/>
      <c r="C10" s="6"/>
      <c r="E10" s="5">
        <f t="shared" si="7"/>
        <v>6</v>
      </c>
      <c r="F10" s="5">
        <f t="shared" si="0"/>
        <v>11</v>
      </c>
      <c r="G10" s="5">
        <f t="shared" si="1"/>
        <v>12</v>
      </c>
      <c r="H10" s="5">
        <f t="shared" si="2"/>
        <v>13</v>
      </c>
      <c r="I10" s="5">
        <f t="shared" si="3"/>
        <v>0</v>
      </c>
      <c r="J10" s="9">
        <f t="shared" si="4"/>
        <v>6.509669047898786</v>
      </c>
      <c r="K10" s="9">
        <f t="shared" si="5"/>
        <v>7.0490923958819955</v>
      </c>
      <c r="L10" s="9">
        <f t="shared" si="6"/>
        <v>7.2079659601065478</v>
      </c>
    </row>
    <row r="11" spans="2:12">
      <c r="E11" s="5">
        <f t="shared" si="7"/>
        <v>7</v>
      </c>
      <c r="F11" s="5">
        <f t="shared" si="0"/>
        <v>13</v>
      </c>
      <c r="G11" s="5">
        <f t="shared" si="1"/>
        <v>14</v>
      </c>
      <c r="H11" s="5">
        <f t="shared" si="2"/>
        <v>15</v>
      </c>
      <c r="I11" s="5">
        <f t="shared" si="3"/>
        <v>-1</v>
      </c>
      <c r="J11" s="9">
        <f t="shared" si="4"/>
        <v>6.5235715875930813</v>
      </c>
      <c r="K11" s="9">
        <f t="shared" si="5"/>
        <v>7.0023349016964271</v>
      </c>
      <c r="L11" s="9">
        <f t="shared" si="6"/>
        <v>7.1939033454922674</v>
      </c>
    </row>
    <row r="12" spans="2:12">
      <c r="C12" s="13"/>
      <c r="E12" s="5">
        <f t="shared" si="7"/>
        <v>8</v>
      </c>
      <c r="F12" s="5">
        <f t="shared" si="0"/>
        <v>15</v>
      </c>
      <c r="G12" s="5">
        <f t="shared" si="1"/>
        <v>16</v>
      </c>
      <c r="H12" s="5">
        <f t="shared" si="2"/>
        <v>17</v>
      </c>
      <c r="I12" s="5">
        <f t="shared" si="3"/>
        <v>0</v>
      </c>
      <c r="J12" s="9">
        <f t="shared" si="4"/>
        <v>7.2029920767821967</v>
      </c>
      <c r="K12" s="9">
        <f t="shared" si="5"/>
        <v>7.5634546681622039</v>
      </c>
      <c r="L12" s="9">
        <f t="shared" si="6"/>
        <v>7.7104784553134191</v>
      </c>
    </row>
    <row r="13" spans="2:12">
      <c r="B13" s="10" t="s">
        <v>13</v>
      </c>
      <c r="C13" s="11"/>
      <c r="E13" s="5">
        <f t="shared" si="7"/>
        <v>9</v>
      </c>
      <c r="F13" s="5">
        <f t="shared" si="0"/>
        <v>17</v>
      </c>
      <c r="G13" s="5">
        <f t="shared" si="1"/>
        <v>18</v>
      </c>
      <c r="H13" s="5">
        <f t="shared" si="2"/>
        <v>19</v>
      </c>
      <c r="I13" s="5">
        <f t="shared" si="3"/>
        <v>-1</v>
      </c>
      <c r="J13" s="9">
        <f t="shared" si="4"/>
        <v>7.1950752163803919</v>
      </c>
      <c r="K13" s="9">
        <f t="shared" si="5"/>
        <v>7.5272269697016743</v>
      </c>
      <c r="L13" s="9">
        <f t="shared" si="6"/>
        <v>7.6873758820969966</v>
      </c>
    </row>
    <row r="14" spans="2:12">
      <c r="B14" s="12" t="s">
        <v>14</v>
      </c>
      <c r="C14" s="14">
        <v>62</v>
      </c>
      <c r="E14" s="5">
        <f t="shared" si="7"/>
        <v>10</v>
      </c>
      <c r="F14" s="5">
        <f t="shared" si="0"/>
        <v>19</v>
      </c>
      <c r="G14" s="5">
        <f t="shared" si="1"/>
        <v>20</v>
      </c>
      <c r="H14" s="5">
        <f t="shared" si="2"/>
        <v>21</v>
      </c>
      <c r="I14" s="5">
        <f t="shared" si="3"/>
        <v>0</v>
      </c>
      <c r="J14" s="9">
        <f t="shared" si="4"/>
        <v>7.6175589202305352</v>
      </c>
      <c r="K14" s="9">
        <f t="shared" si="5"/>
        <v>7.889066703154815</v>
      </c>
      <c r="L14" s="9">
        <f t="shared" si="6"/>
        <v>8.0236527328997251</v>
      </c>
    </row>
    <row r="15" spans="2:12">
      <c r="B15" s="12" t="s">
        <v>7</v>
      </c>
      <c r="C15" s="14">
        <v>28</v>
      </c>
      <c r="E15" s="5">
        <f t="shared" si="7"/>
        <v>11</v>
      </c>
      <c r="F15" s="5">
        <f t="shared" si="0"/>
        <v>21</v>
      </c>
      <c r="G15" s="5">
        <f t="shared" si="1"/>
        <v>22</v>
      </c>
      <c r="H15" s="5">
        <f t="shared" si="2"/>
        <v>23</v>
      </c>
      <c r="I15" s="5">
        <f t="shared" si="3"/>
        <v>-1</v>
      </c>
      <c r="J15" s="9">
        <f t="shared" si="4"/>
        <v>7.6009013285806812</v>
      </c>
      <c r="K15" s="9">
        <f t="shared" si="5"/>
        <v>7.8561858342902608</v>
      </c>
      <c r="L15" s="9">
        <f t="shared" si="6"/>
        <v>7.9965640672257026</v>
      </c>
    </row>
    <row r="16" spans="2:12">
      <c r="E16" s="5">
        <f t="shared" si="7"/>
        <v>12</v>
      </c>
      <c r="F16" s="5">
        <f t="shared" si="0"/>
        <v>23</v>
      </c>
      <c r="G16" s="5">
        <f t="shared" si="1"/>
        <v>24</v>
      </c>
      <c r="H16" s="5">
        <f t="shared" si="2"/>
        <v>25</v>
      </c>
      <c r="I16" s="5">
        <f t="shared" si="3"/>
        <v>0</v>
      </c>
      <c r="J16" s="9">
        <f t="shared" si="4"/>
        <v>7.8873045776073747</v>
      </c>
      <c r="K16" s="9">
        <f t="shared" si="5"/>
        <v>8.1066782537176945</v>
      </c>
      <c r="L16" s="9">
        <f t="shared" si="6"/>
        <v>8.2305490593412323</v>
      </c>
    </row>
    <row r="17" spans="2:12">
      <c r="B17" s="15" t="s">
        <v>12</v>
      </c>
      <c r="C17" s="16">
        <f>IF( ISEVEN(C15)*ISEVEN(C14-C15), 1, IF( ISODD(C15)*ODD(C15-C14), -1, 0 ) )</f>
        <v>1</v>
      </c>
      <c r="E17" s="5">
        <f t="shared" si="7"/>
        <v>13</v>
      </c>
      <c r="F17" s="5">
        <f t="shared" si="0"/>
        <v>25</v>
      </c>
      <c r="G17" s="5">
        <f t="shared" si="1"/>
        <v>26</v>
      </c>
      <c r="H17" s="5">
        <f t="shared" si="2"/>
        <v>27</v>
      </c>
      <c r="I17" s="5">
        <f t="shared" si="3"/>
        <v>-1</v>
      </c>
      <c r="J17" s="9">
        <f t="shared" si="4"/>
        <v>7.8657483817478173</v>
      </c>
      <c r="K17" s="9">
        <f t="shared" si="5"/>
        <v>8.0746024848933313</v>
      </c>
      <c r="L17" s="9">
        <f t="shared" si="6"/>
        <v>8.2010613992641126</v>
      </c>
    </row>
    <row r="18" spans="2:12">
      <c r="B18" s="17" t="s">
        <v>15</v>
      </c>
      <c r="C18" s="18">
        <f>($C$5*C14 - $C$6*(C14^(2/3)) - $C$7*(C15^2)/((C14)^(1/3)) - $C$8*( (C14 - 2*C15)^2 )/C14 +C17* $C$9*(C14^(-3/4)))</f>
        <v>545.0657612498967</v>
      </c>
      <c r="E18" s="5">
        <f t="shared" si="7"/>
        <v>14</v>
      </c>
      <c r="F18" s="5">
        <f t="shared" si="0"/>
        <v>27</v>
      </c>
      <c r="G18" s="5">
        <f t="shared" si="1"/>
        <v>28</v>
      </c>
      <c r="H18" s="5">
        <f t="shared" si="2"/>
        <v>29</v>
      </c>
      <c r="I18" s="5">
        <f t="shared" si="3"/>
        <v>0</v>
      </c>
      <c r="J18" s="9">
        <f t="shared" si="4"/>
        <v>8.0703758573388207</v>
      </c>
      <c r="K18" s="9">
        <f t="shared" si="5"/>
        <v>8.2558563009188699</v>
      </c>
      <c r="L18" s="9">
        <f t="shared" si="6"/>
        <v>8.370798931932141</v>
      </c>
    </row>
    <row r="19" spans="2:12">
      <c r="B19" s="17" t="s">
        <v>11</v>
      </c>
      <c r="C19" s="18">
        <f>C18/C14</f>
        <v>8.7913832459660757</v>
      </c>
      <c r="E19" s="5">
        <f t="shared" si="7"/>
        <v>15</v>
      </c>
      <c r="F19" s="5">
        <f t="shared" si="0"/>
        <v>29</v>
      </c>
      <c r="G19" s="5">
        <f t="shared" si="1"/>
        <v>30</v>
      </c>
      <c r="H19" s="5">
        <f t="shared" si="2"/>
        <v>32</v>
      </c>
      <c r="I19" s="5">
        <f t="shared" si="3"/>
        <v>-1</v>
      </c>
      <c r="J19" s="9">
        <f t="shared" si="4"/>
        <v>8.0455602967374205</v>
      </c>
      <c r="K19" s="9">
        <f t="shared" si="5"/>
        <v>8.2236408513026227</v>
      </c>
      <c r="L19" s="9">
        <f t="shared" si="6"/>
        <v>8.4039895688238939</v>
      </c>
    </row>
    <row r="20" spans="2:12">
      <c r="E20" s="5">
        <f t="shared" si="7"/>
        <v>16</v>
      </c>
      <c r="F20" s="5">
        <f t="shared" si="0"/>
        <v>30</v>
      </c>
      <c r="G20" s="5">
        <f t="shared" si="1"/>
        <v>32</v>
      </c>
      <c r="H20" s="5">
        <f t="shared" si="2"/>
        <v>34</v>
      </c>
      <c r="I20" s="5">
        <f t="shared" si="3"/>
        <v>1</v>
      </c>
      <c r="J20" s="9">
        <f t="shared" si="4"/>
        <v>8.0586765206947142</v>
      </c>
      <c r="K20" s="9">
        <f t="shared" si="5"/>
        <v>8.4375645773732177</v>
      </c>
      <c r="L20" s="9">
        <f t="shared" si="6"/>
        <v>8.5989499760910952</v>
      </c>
    </row>
    <row r="21" spans="2:12">
      <c r="E21" s="5">
        <f t="shared" si="7"/>
        <v>17</v>
      </c>
      <c r="F21" s="5">
        <f t="shared" si="0"/>
        <v>32</v>
      </c>
      <c r="G21" s="5">
        <f t="shared" si="1"/>
        <v>34</v>
      </c>
      <c r="H21" s="5">
        <f t="shared" si="2"/>
        <v>36</v>
      </c>
      <c r="I21" s="5">
        <f t="shared" si="3"/>
        <v>-1</v>
      </c>
      <c r="J21" s="9">
        <f t="shared" si="4"/>
        <v>7.9560876355862664</v>
      </c>
      <c r="K21" s="9">
        <f t="shared" si="5"/>
        <v>8.3259047806784547</v>
      </c>
      <c r="L21" s="9">
        <f t="shared" si="6"/>
        <v>8.5001530703522477</v>
      </c>
    </row>
    <row r="22" spans="2:12">
      <c r="B22" s="10" t="s">
        <v>16</v>
      </c>
      <c r="C22" s="11"/>
      <c r="E22" s="5">
        <f t="shared" si="7"/>
        <v>18</v>
      </c>
      <c r="F22" s="5">
        <f t="shared" si="0"/>
        <v>34</v>
      </c>
      <c r="G22" s="5">
        <f t="shared" si="1"/>
        <v>36</v>
      </c>
      <c r="H22" s="5">
        <f t="shared" si="2"/>
        <v>38</v>
      </c>
      <c r="I22" s="5">
        <f t="shared" si="3"/>
        <v>1</v>
      </c>
      <c r="J22" s="9">
        <f t="shared" si="4"/>
        <v>8.1600084956830852</v>
      </c>
      <c r="K22" s="9">
        <f t="shared" si="5"/>
        <v>8.4924825663348802</v>
      </c>
      <c r="L22" s="9">
        <f t="shared" si="6"/>
        <v>8.6521533737997096</v>
      </c>
    </row>
    <row r="23" spans="2:12">
      <c r="B23" s="12" t="s">
        <v>14</v>
      </c>
      <c r="C23" s="14">
        <v>62</v>
      </c>
      <c r="E23" s="5">
        <f t="shared" si="7"/>
        <v>19</v>
      </c>
      <c r="F23" s="5">
        <f t="shared" si="0"/>
        <v>36</v>
      </c>
      <c r="G23" s="5">
        <f t="shared" si="1"/>
        <v>38</v>
      </c>
      <c r="H23" s="5">
        <f t="shared" si="2"/>
        <v>40</v>
      </c>
      <c r="I23" s="5">
        <f t="shared" si="3"/>
        <v>-1</v>
      </c>
      <c r="J23" s="9">
        <f t="shared" si="4"/>
        <v>8.0694954898510307</v>
      </c>
      <c r="K23" s="9">
        <f t="shared" si="5"/>
        <v>8.394972732236921</v>
      </c>
      <c r="L23" s="9">
        <f t="shared" si="6"/>
        <v>8.5633520952692752</v>
      </c>
    </row>
    <row r="24" spans="2:12">
      <c r="B24" s="12" t="s">
        <v>7</v>
      </c>
      <c r="C24" s="14">
        <v>28</v>
      </c>
      <c r="E24" s="5">
        <f t="shared" si="7"/>
        <v>20</v>
      </c>
      <c r="F24" s="5">
        <f t="shared" si="0"/>
        <v>38</v>
      </c>
      <c r="G24" s="5">
        <f t="shared" si="1"/>
        <v>40</v>
      </c>
      <c r="H24" s="5">
        <f t="shared" si="2"/>
        <v>42</v>
      </c>
      <c r="I24" s="5">
        <f t="shared" si="3"/>
        <v>1</v>
      </c>
      <c r="J24" s="9">
        <f t="shared" si="4"/>
        <v>8.2291877574765575</v>
      </c>
      <c r="K24" s="9">
        <f t="shared" si="5"/>
        <v>8.5267887171350605</v>
      </c>
      <c r="L24" s="9">
        <f t="shared" si="6"/>
        <v>8.6836181752836445</v>
      </c>
    </row>
    <row r="25" spans="2:12">
      <c r="E25" s="5">
        <f t="shared" si="7"/>
        <v>21</v>
      </c>
      <c r="F25" s="5">
        <f t="shared" si="0"/>
        <v>40</v>
      </c>
      <c r="G25" s="5">
        <f t="shared" si="1"/>
        <v>42</v>
      </c>
      <c r="H25" s="5">
        <f t="shared" si="2"/>
        <v>44</v>
      </c>
      <c r="I25" s="5">
        <f t="shared" si="3"/>
        <v>-1</v>
      </c>
      <c r="J25" s="9">
        <f t="shared" si="4"/>
        <v>8.1475567728954044</v>
      </c>
      <c r="K25" s="9">
        <f t="shared" si="5"/>
        <v>8.439555700424819</v>
      </c>
      <c r="L25" s="9">
        <f t="shared" si="6"/>
        <v>8.6024271411356867</v>
      </c>
    </row>
    <row r="26" spans="2:12">
      <c r="B26" s="19" t="s">
        <v>12</v>
      </c>
      <c r="C26" s="20">
        <v>0</v>
      </c>
      <c r="E26" s="5">
        <f t="shared" si="7"/>
        <v>22</v>
      </c>
      <c r="F26" s="5">
        <f t="shared" si="0"/>
        <v>42</v>
      </c>
      <c r="G26" s="5">
        <f t="shared" si="1"/>
        <v>44</v>
      </c>
      <c r="H26" s="5">
        <f t="shared" si="2"/>
        <v>46</v>
      </c>
      <c r="I26" s="5">
        <f t="shared" si="3"/>
        <v>1</v>
      </c>
      <c r="J26" s="9">
        <f t="shared" si="4"/>
        <v>8.2745304020089812</v>
      </c>
      <c r="K26" s="9">
        <f t="shared" si="5"/>
        <v>8.5450409661609044</v>
      </c>
      <c r="L26" s="9">
        <f t="shared" si="6"/>
        <v>8.6985369247488311</v>
      </c>
    </row>
    <row r="27" spans="2:12">
      <c r="B27" s="17" t="s">
        <v>15</v>
      </c>
      <c r="C27" s="18">
        <f>($C$5*C23 - $C$6*(C23^(2/3)) - $C$7*(C24^2)/((C23)^(1/3)) - $C$8*( (C23 - 2*C24)^2 )/C23 +C26* $C$9*(C23^(-3/4)))</f>
        <v>543.5269507184114</v>
      </c>
      <c r="E27" s="5">
        <f t="shared" si="7"/>
        <v>23</v>
      </c>
      <c r="F27" s="5">
        <f t="shared" si="0"/>
        <v>44</v>
      </c>
      <c r="G27" s="5">
        <f t="shared" si="1"/>
        <v>46</v>
      </c>
      <c r="H27" s="5">
        <f t="shared" si="2"/>
        <v>48</v>
      </c>
      <c r="I27" s="5">
        <f t="shared" si="3"/>
        <v>-1</v>
      </c>
      <c r="J27" s="9">
        <f t="shared" si="4"/>
        <v>8.1996340269914239</v>
      </c>
      <c r="K27" s="9">
        <f t="shared" si="5"/>
        <v>8.4655298354118536</v>
      </c>
      <c r="L27" s="9">
        <f t="shared" si="6"/>
        <v>8.6232909727739084</v>
      </c>
    </row>
    <row r="28" spans="2:12">
      <c r="B28" s="17" t="s">
        <v>11</v>
      </c>
      <c r="C28" s="18">
        <f>C27/C23</f>
        <v>8.7665637212646992</v>
      </c>
      <c r="E28" s="5">
        <f t="shared" si="7"/>
        <v>24</v>
      </c>
      <c r="F28" s="5">
        <f t="shared" si="0"/>
        <v>46</v>
      </c>
      <c r="G28" s="5">
        <f t="shared" si="1"/>
        <v>48</v>
      </c>
      <c r="H28" s="5">
        <f t="shared" si="2"/>
        <v>50</v>
      </c>
      <c r="I28" s="5">
        <f t="shared" si="3"/>
        <v>1</v>
      </c>
      <c r="J28" s="9">
        <f t="shared" si="4"/>
        <v>8.3016680993270811</v>
      </c>
      <c r="K28" s="9">
        <f t="shared" si="5"/>
        <v>8.5505618296559796</v>
      </c>
      <c r="L28" s="9">
        <f t="shared" si="6"/>
        <v>8.7005599708840755</v>
      </c>
    </row>
    <row r="29" spans="2:12">
      <c r="E29" s="5">
        <f t="shared" si="7"/>
        <v>25</v>
      </c>
      <c r="F29" s="5">
        <f t="shared" si="0"/>
        <v>48</v>
      </c>
      <c r="G29" s="5">
        <f t="shared" si="1"/>
        <v>50</v>
      </c>
      <c r="H29" s="5">
        <f t="shared" si="2"/>
        <v>53</v>
      </c>
      <c r="I29" s="5">
        <f t="shared" si="3"/>
        <v>-1</v>
      </c>
      <c r="J29" s="9">
        <f t="shared" si="4"/>
        <v>8.2320125937798956</v>
      </c>
      <c r="K29" s="9">
        <f t="shared" si="5"/>
        <v>8.4770191559965244</v>
      </c>
      <c r="L29" s="9">
        <f t="shared" si="6"/>
        <v>8.6779071899918545</v>
      </c>
    </row>
    <row r="30" spans="2:12">
      <c r="E30" s="5">
        <f t="shared" si="7"/>
        <v>26</v>
      </c>
      <c r="F30" s="5">
        <f t="shared" si="0"/>
        <v>49</v>
      </c>
      <c r="G30" s="5">
        <f t="shared" si="1"/>
        <v>52</v>
      </c>
      <c r="H30" s="5">
        <f t="shared" si="2"/>
        <v>55</v>
      </c>
      <c r="I30" s="5">
        <f t="shared" si="3"/>
        <v>0</v>
      </c>
      <c r="J30" s="9">
        <f t="shared" si="4"/>
        <v>8.1235757846745624</v>
      </c>
      <c r="K30" s="9">
        <f t="shared" si="5"/>
        <v>8.5120645315181385</v>
      </c>
      <c r="L30" s="9">
        <f t="shared" si="6"/>
        <v>8.7083698358068968</v>
      </c>
    </row>
    <row r="31" spans="2:12">
      <c r="E31" s="5">
        <f t="shared" si="7"/>
        <v>27</v>
      </c>
      <c r="F31" s="5">
        <f t="shared" si="0"/>
        <v>51</v>
      </c>
      <c r="G31" s="5">
        <f t="shared" si="1"/>
        <v>54</v>
      </c>
      <c r="H31" s="5">
        <f t="shared" si="2"/>
        <v>57</v>
      </c>
      <c r="I31" s="5">
        <f t="shared" si="3"/>
        <v>-1</v>
      </c>
      <c r="J31" s="9">
        <f t="shared" si="4"/>
        <v>8.0999370795422241</v>
      </c>
      <c r="K31" s="9">
        <f t="shared" si="5"/>
        <v>8.4770122336957421</v>
      </c>
      <c r="L31" s="9">
        <f t="shared" si="6"/>
        <v>8.6749937277212084</v>
      </c>
    </row>
    <row r="32" spans="2:12">
      <c r="E32" s="5">
        <f t="shared" si="7"/>
        <v>28</v>
      </c>
      <c r="F32" s="5">
        <f t="shared" si="0"/>
        <v>53</v>
      </c>
      <c r="G32" s="5">
        <f t="shared" si="1"/>
        <v>56</v>
      </c>
      <c r="H32" s="5">
        <f t="shared" si="2"/>
        <v>59</v>
      </c>
      <c r="I32" s="5">
        <f t="shared" si="3"/>
        <v>0</v>
      </c>
      <c r="J32" s="9">
        <f t="shared" si="4"/>
        <v>8.1427175110794376</v>
      </c>
      <c r="K32" s="9">
        <f t="shared" si="5"/>
        <v>8.5030740190658722</v>
      </c>
      <c r="L32" s="9">
        <f t="shared" si="6"/>
        <v>8.6969496181357648</v>
      </c>
    </row>
    <row r="33" spans="5:12">
      <c r="E33" s="5">
        <f t="shared" si="7"/>
        <v>29</v>
      </c>
      <c r="F33" s="5">
        <f t="shared" si="0"/>
        <v>55</v>
      </c>
      <c r="G33" s="5">
        <f t="shared" si="1"/>
        <v>58</v>
      </c>
      <c r="H33" s="5">
        <f t="shared" si="2"/>
        <v>61</v>
      </c>
      <c r="I33" s="5">
        <f t="shared" si="3"/>
        <v>-1</v>
      </c>
      <c r="J33" s="9">
        <f t="shared" si="4"/>
        <v>8.1168811770766176</v>
      </c>
      <c r="K33" s="9">
        <f t="shared" si="5"/>
        <v>8.4677328524098936</v>
      </c>
      <c r="L33" s="9">
        <f t="shared" si="6"/>
        <v>8.6626572901915697</v>
      </c>
    </row>
    <row r="34" spans="5:12">
      <c r="E34" s="5">
        <f t="shared" si="7"/>
        <v>30</v>
      </c>
      <c r="F34" s="5">
        <f t="shared" si="0"/>
        <v>57</v>
      </c>
      <c r="G34" s="5">
        <f t="shared" si="1"/>
        <v>60</v>
      </c>
      <c r="H34" s="5">
        <f t="shared" si="2"/>
        <v>63</v>
      </c>
      <c r="I34" s="5">
        <f t="shared" si="3"/>
        <v>0</v>
      </c>
      <c r="J34" s="9">
        <f t="shared" si="4"/>
        <v>8.1495059551159379</v>
      </c>
      <c r="K34" s="9">
        <f t="shared" si="5"/>
        <v>8.4864463041978606</v>
      </c>
      <c r="L34" s="9">
        <f t="shared" si="6"/>
        <v>8.6776687039751881</v>
      </c>
    </row>
    <row r="35" spans="5:12">
      <c r="E35" s="5">
        <f t="shared" si="7"/>
        <v>31</v>
      </c>
      <c r="F35" s="5">
        <f t="shared" si="0"/>
        <v>59</v>
      </c>
      <c r="G35" s="5">
        <f t="shared" si="1"/>
        <v>62</v>
      </c>
      <c r="H35" s="5">
        <f t="shared" si="2"/>
        <v>65</v>
      </c>
      <c r="I35" s="5">
        <f t="shared" si="3"/>
        <v>-1</v>
      </c>
      <c r="J35" s="9">
        <f t="shared" si="4"/>
        <v>8.1219726372391623</v>
      </c>
      <c r="K35" s="9">
        <f t="shared" si="5"/>
        <v>8.4508728582115502</v>
      </c>
      <c r="L35" s="9">
        <f t="shared" si="6"/>
        <v>8.6426933382390185</v>
      </c>
    </row>
    <row r="36" spans="5:12">
      <c r="E36" s="5">
        <f t="shared" si="7"/>
        <v>32</v>
      </c>
      <c r="F36" s="5">
        <f t="shared" si="0"/>
        <v>61</v>
      </c>
      <c r="G36" s="5">
        <f t="shared" si="1"/>
        <v>64</v>
      </c>
      <c r="H36" s="5">
        <f t="shared" si="2"/>
        <v>67</v>
      </c>
      <c r="I36" s="5">
        <f t="shared" si="3"/>
        <v>0</v>
      </c>
      <c r="J36" s="9">
        <f t="shared" si="4"/>
        <v>8.146340935119909</v>
      </c>
      <c r="K36" s="9">
        <f t="shared" si="5"/>
        <v>8.4635000000000034</v>
      </c>
      <c r="L36" s="9">
        <f t="shared" si="6"/>
        <v>8.6519634659313756</v>
      </c>
    </row>
    <row r="37" spans="5:12">
      <c r="E37" s="5">
        <f t="shared" si="7"/>
        <v>33</v>
      </c>
      <c r="F37" s="5">
        <f t="shared" si="0"/>
        <v>63</v>
      </c>
      <c r="G37" s="5">
        <f t="shared" si="1"/>
        <v>66</v>
      </c>
      <c r="H37" s="5">
        <f t="shared" si="2"/>
        <v>69</v>
      </c>
      <c r="I37" s="5">
        <f t="shared" si="3"/>
        <v>-1</v>
      </c>
      <c r="J37" s="9">
        <f t="shared" si="4"/>
        <v>8.1174778706599273</v>
      </c>
      <c r="K37" s="9">
        <f t="shared" si="5"/>
        <v>8.4277439425387577</v>
      </c>
      <c r="L37" s="9">
        <f t="shared" si="6"/>
        <v>8.6164780782863879</v>
      </c>
    </row>
    <row r="38" spans="5:12">
      <c r="E38" s="5">
        <f t="shared" si="7"/>
        <v>34</v>
      </c>
      <c r="F38" s="5">
        <f t="shared" si="0"/>
        <v>65</v>
      </c>
      <c r="G38" s="5">
        <f t="shared" si="1"/>
        <v>68</v>
      </c>
      <c r="H38" s="5">
        <f t="shared" si="2"/>
        <v>71</v>
      </c>
      <c r="I38" s="5">
        <f t="shared" si="3"/>
        <v>0</v>
      </c>
      <c r="J38" s="9">
        <f t="shared" si="4"/>
        <v>8.1350418005240535</v>
      </c>
      <c r="K38" s="9">
        <f t="shared" si="5"/>
        <v>8.4352752857643587</v>
      </c>
      <c r="L38" s="9">
        <f t="shared" si="6"/>
        <v>8.6209494975788186</v>
      </c>
    </row>
    <row r="39" spans="5:12">
      <c r="E39" s="5">
        <f t="shared" si="7"/>
        <v>35</v>
      </c>
      <c r="F39" s="5">
        <f t="shared" si="0"/>
        <v>67</v>
      </c>
      <c r="G39" s="5">
        <f t="shared" si="1"/>
        <v>70</v>
      </c>
      <c r="H39" s="5">
        <f t="shared" si="2"/>
        <v>74</v>
      </c>
      <c r="I39" s="5">
        <f t="shared" si="3"/>
        <v>-1</v>
      </c>
      <c r="J39" s="9">
        <f t="shared" si="4"/>
        <v>8.105124801546765</v>
      </c>
      <c r="K39" s="9">
        <f t="shared" si="5"/>
        <v>8.3993797349793056</v>
      </c>
      <c r="L39" s="9">
        <f t="shared" si="6"/>
        <v>8.6269042596105265</v>
      </c>
    </row>
    <row r="40" spans="5:12">
      <c r="E40" s="5">
        <f t="shared" si="7"/>
        <v>36</v>
      </c>
      <c r="F40" s="5">
        <f t="shared" si="0"/>
        <v>68</v>
      </c>
      <c r="G40" s="5">
        <f t="shared" si="1"/>
        <v>72</v>
      </c>
      <c r="H40" s="5">
        <f t="shared" si="2"/>
        <v>76</v>
      </c>
      <c r="I40" s="5">
        <f t="shared" si="3"/>
        <v>1</v>
      </c>
      <c r="J40" s="9">
        <f t="shared" si="4"/>
        <v>8.0157415182307847</v>
      </c>
      <c r="K40" s="9">
        <f t="shared" si="5"/>
        <v>8.4217091922806624</v>
      </c>
      <c r="L40" s="9">
        <f t="shared" si="6"/>
        <v>8.6447577517950815</v>
      </c>
    </row>
    <row r="41" spans="5:12">
      <c r="E41" s="5">
        <f t="shared" si="7"/>
        <v>37</v>
      </c>
      <c r="F41" s="5">
        <f t="shared" si="0"/>
        <v>70</v>
      </c>
      <c r="G41" s="5">
        <f t="shared" si="1"/>
        <v>74</v>
      </c>
      <c r="H41" s="5">
        <f t="shared" si="2"/>
        <v>78</v>
      </c>
      <c r="I41" s="5">
        <f t="shared" si="3"/>
        <v>-1</v>
      </c>
      <c r="J41" s="9">
        <f t="shared" si="4"/>
        <v>7.9670892299966019</v>
      </c>
      <c r="K41" s="9">
        <f t="shared" si="5"/>
        <v>8.366606350365732</v>
      </c>
      <c r="L41" s="9">
        <f t="shared" si="6"/>
        <v>8.5920397825223862</v>
      </c>
    </row>
    <row r="42" spans="5:12">
      <c r="E42" s="5">
        <f t="shared" si="7"/>
        <v>38</v>
      </c>
      <c r="F42" s="5">
        <f t="shared" si="0"/>
        <v>72</v>
      </c>
      <c r="G42" s="5">
        <f t="shared" si="1"/>
        <v>76</v>
      </c>
      <c r="H42" s="5">
        <f t="shared" si="2"/>
        <v>80</v>
      </c>
      <c r="I42" s="5">
        <f t="shared" si="3"/>
        <v>1</v>
      </c>
      <c r="J42" s="9">
        <f t="shared" si="4"/>
        <v>7.9972469134589614</v>
      </c>
      <c r="K42" s="9">
        <f t="shared" si="5"/>
        <v>8.3835406512401534</v>
      </c>
      <c r="L42" s="9">
        <f t="shared" si="6"/>
        <v>8.6048951056877314</v>
      </c>
    </row>
    <row r="43" spans="5:12">
      <c r="E43" s="5">
        <f t="shared" si="7"/>
        <v>39</v>
      </c>
      <c r="F43" s="5">
        <f t="shared" si="0"/>
        <v>74</v>
      </c>
      <c r="G43" s="5">
        <f t="shared" si="1"/>
        <v>78</v>
      </c>
      <c r="H43" s="5">
        <f t="shared" si="2"/>
        <v>82</v>
      </c>
      <c r="I43" s="5">
        <f t="shared" si="3"/>
        <v>-1</v>
      </c>
      <c r="J43" s="9">
        <f t="shared" si="4"/>
        <v>7.9494930918085398</v>
      </c>
      <c r="K43" s="9">
        <f t="shared" si="5"/>
        <v>8.3300922935693453</v>
      </c>
      <c r="L43" s="9">
        <f t="shared" si="6"/>
        <v>8.5533133062473858</v>
      </c>
    </row>
    <row r="44" spans="5:12">
      <c r="E44" s="5">
        <f t="shared" si="7"/>
        <v>40</v>
      </c>
      <c r="F44" s="5">
        <f t="shared" si="0"/>
        <v>76</v>
      </c>
      <c r="G44" s="5">
        <f t="shared" si="1"/>
        <v>80</v>
      </c>
      <c r="H44" s="5">
        <f t="shared" si="2"/>
        <v>84</v>
      </c>
      <c r="I44" s="5">
        <f t="shared" si="3"/>
        <v>1</v>
      </c>
      <c r="J44" s="9">
        <f t="shared" si="4"/>
        <v>7.9733416874973342</v>
      </c>
      <c r="K44" s="9">
        <f t="shared" si="5"/>
        <v>8.3423835637696104</v>
      </c>
      <c r="L44" s="9">
        <f t="shared" si="6"/>
        <v>8.5618692674913177</v>
      </c>
    </row>
    <row r="45" spans="5:12">
      <c r="E45" s="5">
        <f t="shared" si="7"/>
        <v>41</v>
      </c>
      <c r="F45" s="5">
        <f t="shared" si="0"/>
        <v>78</v>
      </c>
      <c r="G45" s="5">
        <f t="shared" si="1"/>
        <v>82</v>
      </c>
      <c r="H45" s="5">
        <f t="shared" si="2"/>
        <v>86</v>
      </c>
      <c r="I45" s="5">
        <f t="shared" si="3"/>
        <v>-1</v>
      </c>
      <c r="J45" s="9">
        <f t="shared" si="4"/>
        <v>7.9264120757780185</v>
      </c>
      <c r="K45" s="9">
        <f t="shared" si="5"/>
        <v>8.2903844953178805</v>
      </c>
      <c r="L45" s="9">
        <f t="shared" si="6"/>
        <v>8.5113239289982783</v>
      </c>
    </row>
    <row r="46" spans="5:12">
      <c r="E46" s="5">
        <f t="shared" si="7"/>
        <v>42</v>
      </c>
      <c r="F46" s="5">
        <f t="shared" si="0"/>
        <v>80</v>
      </c>
      <c r="G46" s="5">
        <f t="shared" si="1"/>
        <v>84</v>
      </c>
      <c r="H46" s="5">
        <f t="shared" si="2"/>
        <v>88</v>
      </c>
      <c r="I46" s="5">
        <f t="shared" si="3"/>
        <v>1</v>
      </c>
      <c r="J46" s="9">
        <f t="shared" si="4"/>
        <v>7.9448611735479941</v>
      </c>
      <c r="K46" s="9">
        <f t="shared" si="5"/>
        <v>8.2986529084351517</v>
      </c>
      <c r="L46" s="9">
        <f t="shared" si="6"/>
        <v>8.5161566828195046</v>
      </c>
    </row>
    <row r="47" spans="5:12">
      <c r="E47" s="5">
        <f t="shared" si="7"/>
        <v>43</v>
      </c>
      <c r="F47" s="5">
        <f t="shared" si="0"/>
        <v>82</v>
      </c>
      <c r="G47" s="5">
        <f t="shared" si="1"/>
        <v>86</v>
      </c>
      <c r="H47" s="5">
        <f t="shared" si="2"/>
        <v>90</v>
      </c>
      <c r="I47" s="5">
        <f t="shared" si="3"/>
        <v>-1</v>
      </c>
      <c r="J47" s="9">
        <f t="shared" si="4"/>
        <v>7.8986897316467797</v>
      </c>
      <c r="K47" s="9">
        <f t="shared" si="5"/>
        <v>8.2479348107936605</v>
      </c>
      <c r="L47" s="9">
        <f t="shared" si="6"/>
        <v>8.4665609157662125</v>
      </c>
    </row>
    <row r="48" spans="5:12">
      <c r="E48" s="5">
        <f t="shared" si="7"/>
        <v>44</v>
      </c>
      <c r="F48" s="5">
        <f t="shared" si="0"/>
        <v>84</v>
      </c>
      <c r="G48" s="5">
        <f t="shared" si="1"/>
        <v>88</v>
      </c>
      <c r="H48" s="5">
        <f t="shared" si="2"/>
        <v>92</v>
      </c>
      <c r="I48" s="5">
        <f t="shared" si="3"/>
        <v>1</v>
      </c>
      <c r="J48" s="9">
        <f t="shared" si="4"/>
        <v>7.9124829058477886</v>
      </c>
      <c r="K48" s="9">
        <f t="shared" si="5"/>
        <v>8.2526964939714826</v>
      </c>
      <c r="L48" s="9">
        <f t="shared" si="6"/>
        <v>8.4681499069286197</v>
      </c>
    </row>
    <row r="49" spans="5:12">
      <c r="E49" s="5">
        <f t="shared" si="7"/>
        <v>45</v>
      </c>
      <c r="F49" s="5">
        <f t="shared" si="0"/>
        <v>86</v>
      </c>
      <c r="G49" s="5">
        <f t="shared" si="1"/>
        <v>90</v>
      </c>
      <c r="H49" s="5">
        <f t="shared" si="2"/>
        <v>95</v>
      </c>
      <c r="I49" s="5">
        <f t="shared" si="3"/>
        <v>-1</v>
      </c>
      <c r="J49" s="9">
        <f t="shared" si="4"/>
        <v>7.8670111055649032</v>
      </c>
      <c r="K49" s="9">
        <f t="shared" si="5"/>
        <v>8.2031198232668956</v>
      </c>
      <c r="L49" s="9">
        <f t="shared" si="6"/>
        <v>8.4578987268181436</v>
      </c>
    </row>
    <row r="50" spans="5:12">
      <c r="E50" s="5">
        <f t="shared" si="7"/>
        <v>46</v>
      </c>
      <c r="F50" s="5">
        <f t="shared" si="0"/>
        <v>87</v>
      </c>
      <c r="G50" s="5">
        <f t="shared" si="1"/>
        <v>92</v>
      </c>
      <c r="H50" s="5">
        <f t="shared" si="2"/>
        <v>97</v>
      </c>
      <c r="I50" s="5">
        <f t="shared" si="3"/>
        <v>0</v>
      </c>
      <c r="J50" s="9">
        <f t="shared" si="4"/>
        <v>7.7596981484138254</v>
      </c>
      <c r="K50" s="9">
        <f t="shared" si="5"/>
        <v>8.1923670670058648</v>
      </c>
      <c r="L50" s="9">
        <f t="shared" si="6"/>
        <v>8.4451773744004086</v>
      </c>
    </row>
    <row r="51" spans="5:12">
      <c r="E51" s="5">
        <f t="shared" si="7"/>
        <v>47</v>
      </c>
      <c r="F51" s="5">
        <f t="shared" si="0"/>
        <v>89</v>
      </c>
      <c r="G51" s="5">
        <f t="shared" si="1"/>
        <v>94</v>
      </c>
      <c r="H51" s="5">
        <f t="shared" si="2"/>
        <v>99</v>
      </c>
      <c r="I51" s="5">
        <f t="shared" si="3"/>
        <v>-1</v>
      </c>
      <c r="J51" s="9">
        <f t="shared" si="4"/>
        <v>7.7304174814093525</v>
      </c>
      <c r="K51" s="9">
        <f t="shared" si="5"/>
        <v>8.1562558606970565</v>
      </c>
      <c r="L51" s="9">
        <f t="shared" si="6"/>
        <v>8.4092731339185267</v>
      </c>
    </row>
    <row r="52" spans="5:12">
      <c r="E52" s="5">
        <f t="shared" si="7"/>
        <v>48</v>
      </c>
      <c r="F52" s="5">
        <f t="shared" si="0"/>
        <v>91</v>
      </c>
      <c r="G52" s="5">
        <f t="shared" si="1"/>
        <v>96</v>
      </c>
      <c r="H52" s="5">
        <f t="shared" si="2"/>
        <v>101</v>
      </c>
      <c r="I52" s="5">
        <f t="shared" si="3"/>
        <v>0</v>
      </c>
      <c r="J52" s="9">
        <f t="shared" si="4"/>
        <v>7.7266730411558076</v>
      </c>
      <c r="K52" s="9">
        <f t="shared" si="5"/>
        <v>8.1436887181965787</v>
      </c>
      <c r="L52" s="9">
        <f t="shared" si="6"/>
        <v>8.3948096908859693</v>
      </c>
    </row>
    <row r="53" spans="5:12">
      <c r="E53" s="5">
        <f t="shared" si="7"/>
        <v>49</v>
      </c>
      <c r="F53" s="5">
        <f t="shared" si="0"/>
        <v>93</v>
      </c>
      <c r="G53" s="5">
        <f t="shared" si="1"/>
        <v>98</v>
      </c>
      <c r="H53" s="5">
        <f t="shared" si="2"/>
        <v>103</v>
      </c>
      <c r="I53" s="5">
        <f t="shared" si="3"/>
        <v>-1</v>
      </c>
      <c r="J53" s="9">
        <f t="shared" si="4"/>
        <v>7.6967639338752729</v>
      </c>
      <c r="K53" s="9">
        <f t="shared" si="5"/>
        <v>8.107610532450666</v>
      </c>
      <c r="L53" s="9">
        <f t="shared" si="6"/>
        <v>8.3587815536481287</v>
      </c>
    </row>
    <row r="54" spans="5:12">
      <c r="E54" s="5">
        <f t="shared" si="7"/>
        <v>50</v>
      </c>
      <c r="F54" s="5">
        <f t="shared" si="0"/>
        <v>95</v>
      </c>
      <c r="G54" s="5">
        <f t="shared" si="1"/>
        <v>100</v>
      </c>
      <c r="H54" s="5">
        <f t="shared" si="2"/>
        <v>105</v>
      </c>
      <c r="I54" s="5">
        <f t="shared" si="3"/>
        <v>0</v>
      </c>
      <c r="J54" s="9">
        <f t="shared" si="4"/>
        <v>7.6905508972829919</v>
      </c>
      <c r="K54" s="9">
        <f t="shared" si="5"/>
        <v>8.0934441555215422</v>
      </c>
      <c r="L54" s="9">
        <f t="shared" si="6"/>
        <v>8.3427896203098371</v>
      </c>
    </row>
    <row r="55" spans="5:12">
      <c r="E55" s="5">
        <f t="shared" si="7"/>
        <v>51</v>
      </c>
      <c r="F55" s="5">
        <f t="shared" si="0"/>
        <v>97</v>
      </c>
      <c r="G55" s="5">
        <f t="shared" si="1"/>
        <v>102</v>
      </c>
      <c r="H55" s="5">
        <f t="shared" si="2"/>
        <v>107</v>
      </c>
      <c r="I55" s="5">
        <f t="shared" si="3"/>
        <v>-1</v>
      </c>
      <c r="J55" s="9">
        <f t="shared" si="4"/>
        <v>7.660119580286552</v>
      </c>
      <c r="K55" s="9">
        <f t="shared" si="5"/>
        <v>8.0574116982840458</v>
      </c>
      <c r="L55" s="9">
        <f t="shared" si="6"/>
        <v>8.306680458432492</v>
      </c>
    </row>
    <row r="56" spans="5:12">
      <c r="E56" s="5">
        <f t="shared" si="7"/>
        <v>52</v>
      </c>
      <c r="F56" s="5">
        <f t="shared" si="0"/>
        <v>99</v>
      </c>
      <c r="G56" s="5">
        <f t="shared" si="1"/>
        <v>104</v>
      </c>
      <c r="H56" s="5">
        <f t="shared" si="2"/>
        <v>109</v>
      </c>
      <c r="I56" s="5">
        <f t="shared" si="3"/>
        <v>0</v>
      </c>
      <c r="J56" s="9">
        <f t="shared" si="4"/>
        <v>7.6517439624111008</v>
      </c>
      <c r="K56" s="9">
        <f t="shared" si="5"/>
        <v>8.0418303601042957</v>
      </c>
      <c r="L56" s="9">
        <f t="shared" si="6"/>
        <v>8.2893421619610894</v>
      </c>
    </row>
    <row r="57" spans="5:12">
      <c r="E57" s="5">
        <f t="shared" si="7"/>
        <v>53</v>
      </c>
      <c r="F57" s="5">
        <f t="shared" si="0"/>
        <v>101</v>
      </c>
      <c r="G57" s="5">
        <f t="shared" si="1"/>
        <v>106</v>
      </c>
      <c r="H57" s="5">
        <f t="shared" si="2"/>
        <v>111</v>
      </c>
      <c r="I57" s="5">
        <f t="shared" si="3"/>
        <v>-1</v>
      </c>
      <c r="J57" s="9">
        <f t="shared" si="4"/>
        <v>7.6208781312350053</v>
      </c>
      <c r="K57" s="9">
        <f t="shared" si="5"/>
        <v>8.005854516775873</v>
      </c>
      <c r="L57" s="9">
        <f t="shared" si="6"/>
        <v>8.2531870699081846</v>
      </c>
    </row>
    <row r="58" spans="5:12">
      <c r="E58" s="5">
        <f t="shared" si="7"/>
        <v>54</v>
      </c>
      <c r="F58" s="5">
        <f t="shared" si="0"/>
        <v>103</v>
      </c>
      <c r="G58" s="5">
        <f t="shared" si="1"/>
        <v>108</v>
      </c>
      <c r="H58" s="5">
        <f t="shared" si="2"/>
        <v>113</v>
      </c>
      <c r="I58" s="5">
        <f t="shared" si="3"/>
        <v>0</v>
      </c>
      <c r="J58" s="9">
        <f t="shared" si="4"/>
        <v>7.6105990621101851</v>
      </c>
      <c r="K58" s="9">
        <f t="shared" si="5"/>
        <v>7.989016951090071</v>
      </c>
      <c r="L58" s="9">
        <f t="shared" si="6"/>
        <v>8.2346586366140446</v>
      </c>
    </row>
    <row r="59" spans="5:12">
      <c r="E59" s="5">
        <f t="shared" si="7"/>
        <v>55</v>
      </c>
      <c r="F59" s="5">
        <f t="shared" si="0"/>
        <v>105</v>
      </c>
      <c r="G59" s="5">
        <f t="shared" si="1"/>
        <v>110</v>
      </c>
      <c r="H59" s="5">
        <f t="shared" si="2"/>
        <v>116</v>
      </c>
      <c r="I59" s="5">
        <f t="shared" si="3"/>
        <v>-1</v>
      </c>
      <c r="J59" s="9">
        <f t="shared" si="4"/>
        <v>7.5793716696341367</v>
      </c>
      <c r="K59" s="9">
        <f t="shared" si="5"/>
        <v>7.9531070393967536</v>
      </c>
      <c r="L59" s="9">
        <f t="shared" si="6"/>
        <v>8.2347029566054246</v>
      </c>
    </row>
    <row r="60" spans="5:12">
      <c r="E60" s="5">
        <f t="shared" si="7"/>
        <v>56</v>
      </c>
      <c r="F60" s="5">
        <f t="shared" si="0"/>
        <v>106</v>
      </c>
      <c r="G60" s="5">
        <f t="shared" si="1"/>
        <v>112</v>
      </c>
      <c r="H60" s="5">
        <f t="shared" si="2"/>
        <v>118</v>
      </c>
      <c r="I60" s="5">
        <f t="shared" si="3"/>
        <v>1</v>
      </c>
      <c r="J60" s="9">
        <f t="shared" si="4"/>
        <v>7.4858753760640084</v>
      </c>
      <c r="K60" s="9">
        <f t="shared" si="5"/>
        <v>7.9439682423822111</v>
      </c>
      <c r="L60" s="9">
        <f t="shared" si="6"/>
        <v>8.2232370810705291</v>
      </c>
    </row>
    <row r="61" spans="5:12">
      <c r="E61" s="5">
        <f t="shared" si="7"/>
        <v>57</v>
      </c>
      <c r="F61" s="5">
        <f t="shared" si="0"/>
        <v>108</v>
      </c>
      <c r="G61" s="5">
        <f t="shared" si="1"/>
        <v>114</v>
      </c>
      <c r="H61" s="5">
        <f t="shared" si="2"/>
        <v>120</v>
      </c>
      <c r="I61" s="5">
        <f t="shared" si="3"/>
        <v>-1</v>
      </c>
      <c r="J61" s="9">
        <f t="shared" si="4"/>
        <v>7.4461220172167275</v>
      </c>
      <c r="K61" s="9">
        <f t="shared" si="5"/>
        <v>7.8993146906967713</v>
      </c>
      <c r="L61" s="9">
        <f t="shared" si="6"/>
        <v>8.1793175546086534</v>
      </c>
    </row>
    <row r="62" spans="5:12">
      <c r="E62" s="5">
        <f t="shared" si="7"/>
        <v>58</v>
      </c>
      <c r="F62" s="5">
        <f t="shared" si="0"/>
        <v>110</v>
      </c>
      <c r="G62" s="5">
        <f t="shared" si="1"/>
        <v>116</v>
      </c>
      <c r="H62" s="5">
        <f t="shared" si="2"/>
        <v>122</v>
      </c>
      <c r="I62" s="5">
        <f t="shared" si="3"/>
        <v>1</v>
      </c>
      <c r="J62" s="9">
        <f t="shared" si="4"/>
        <v>7.4434769293376162</v>
      </c>
      <c r="K62" s="9">
        <f t="shared" si="5"/>
        <v>7.8886515454242483</v>
      </c>
      <c r="L62" s="9">
        <f t="shared" si="6"/>
        <v>8.166433587746825</v>
      </c>
    </row>
    <row r="63" spans="5:12">
      <c r="E63" s="5">
        <f t="shared" si="7"/>
        <v>59</v>
      </c>
      <c r="F63" s="5">
        <f t="shared" si="0"/>
        <v>112</v>
      </c>
      <c r="G63" s="5">
        <f t="shared" si="1"/>
        <v>118</v>
      </c>
      <c r="H63" s="5">
        <f t="shared" si="2"/>
        <v>124</v>
      </c>
      <c r="I63" s="5">
        <f t="shared" si="3"/>
        <v>-1</v>
      </c>
      <c r="J63" s="9">
        <f t="shared" si="4"/>
        <v>7.4039530320466778</v>
      </c>
      <c r="K63" s="9">
        <f t="shared" si="5"/>
        <v>7.8446038864536103</v>
      </c>
      <c r="L63" s="9">
        <f t="shared" si="6"/>
        <v>8.1229544911599945</v>
      </c>
    </row>
    <row r="64" spans="5:12">
      <c r="E64" s="5">
        <f t="shared" si="7"/>
        <v>60</v>
      </c>
      <c r="F64" s="5">
        <f t="shared" si="0"/>
        <v>114</v>
      </c>
      <c r="G64" s="5">
        <f t="shared" si="1"/>
        <v>120</v>
      </c>
      <c r="H64" s="5">
        <f t="shared" si="2"/>
        <v>126</v>
      </c>
      <c r="I64" s="5">
        <f t="shared" si="3"/>
        <v>1</v>
      </c>
      <c r="J64" s="9">
        <f t="shared" si="4"/>
        <v>7.3992770622705422</v>
      </c>
      <c r="K64" s="9">
        <f t="shared" si="5"/>
        <v>7.8325684861132938</v>
      </c>
      <c r="L64" s="9">
        <f t="shared" si="6"/>
        <v>8.1087971470337301</v>
      </c>
    </row>
    <row r="65" spans="5:12">
      <c r="E65" s="5">
        <f t="shared" si="7"/>
        <v>61</v>
      </c>
      <c r="F65" s="5">
        <f t="shared" si="0"/>
        <v>116</v>
      </c>
      <c r="G65" s="5">
        <f t="shared" si="1"/>
        <v>122</v>
      </c>
      <c r="H65" s="5">
        <f t="shared" si="2"/>
        <v>128</v>
      </c>
      <c r="I65" s="5">
        <f t="shared" si="3"/>
        <v>-1</v>
      </c>
      <c r="J65" s="9">
        <f t="shared" si="4"/>
        <v>7.3599847058840524</v>
      </c>
      <c r="K65" s="9">
        <f t="shared" si="5"/>
        <v>7.7890849782466551</v>
      </c>
      <c r="L65" s="9">
        <f t="shared" si="6"/>
        <v>8.0657412283201158</v>
      </c>
    </row>
    <row r="66" spans="5:12">
      <c r="E66" s="5">
        <f t="shared" si="7"/>
        <v>62</v>
      </c>
      <c r="F66" s="5">
        <f t="shared" si="0"/>
        <v>118</v>
      </c>
      <c r="G66" s="5">
        <f t="shared" si="1"/>
        <v>124</v>
      </c>
      <c r="H66" s="5">
        <f t="shared" si="2"/>
        <v>130</v>
      </c>
      <c r="I66" s="5">
        <f t="shared" si="3"/>
        <v>1</v>
      </c>
      <c r="J66" s="9">
        <f t="shared" si="4"/>
        <v>7.3534889276834798</v>
      </c>
      <c r="K66" s="9">
        <f t="shared" si="5"/>
        <v>7.7758109581708181</v>
      </c>
      <c r="L66" s="9">
        <f t="shared" si="6"/>
        <v>8.0504374056249972</v>
      </c>
    </row>
    <row r="67" spans="5:12">
      <c r="E67" s="5">
        <f t="shared" si="7"/>
        <v>63</v>
      </c>
      <c r="F67" s="5">
        <f t="shared" si="0"/>
        <v>120</v>
      </c>
      <c r="G67" s="5">
        <f t="shared" si="1"/>
        <v>126</v>
      </c>
      <c r="H67" s="5">
        <f t="shared" si="2"/>
        <v>132</v>
      </c>
      <c r="I67" s="5">
        <f t="shared" si="3"/>
        <v>-1</v>
      </c>
      <c r="J67" s="9">
        <f t="shared" si="4"/>
        <v>7.3144284308381167</v>
      </c>
      <c r="K67" s="9">
        <f t="shared" si="5"/>
        <v>7.7328546670219049</v>
      </c>
      <c r="L67" s="9">
        <f t="shared" si="6"/>
        <v>8.007788270938212</v>
      </c>
    </row>
    <row r="68" spans="5:12">
      <c r="E68" s="5">
        <f t="shared" si="7"/>
        <v>64</v>
      </c>
      <c r="F68" s="5">
        <f t="shared" si="0"/>
        <v>122</v>
      </c>
      <c r="G68" s="5">
        <f t="shared" si="1"/>
        <v>128</v>
      </c>
      <c r="H68" s="5">
        <f t="shared" si="2"/>
        <v>134</v>
      </c>
      <c r="I68" s="5">
        <f t="shared" si="3"/>
        <v>1</v>
      </c>
      <c r="J68" s="9">
        <f t="shared" si="4"/>
        <v>7.3062966979294988</v>
      </c>
      <c r="K68" s="9">
        <f t="shared" si="5"/>
        <v>7.7184599134551659</v>
      </c>
      <c r="L68" s="9">
        <f t="shared" si="6"/>
        <v>7.991449699578844</v>
      </c>
    </row>
    <row r="69" spans="5:12">
      <c r="E69" s="5">
        <f t="shared" si="7"/>
        <v>65</v>
      </c>
      <c r="F69" s="5">
        <f t="shared" si="0"/>
        <v>124</v>
      </c>
      <c r="G69" s="5">
        <f t="shared" si="1"/>
        <v>130</v>
      </c>
      <c r="H69" s="5">
        <f t="shared" si="2"/>
        <v>137</v>
      </c>
      <c r="I69" s="5">
        <f t="shared" si="3"/>
        <v>-1</v>
      </c>
      <c r="J69" s="9">
        <f t="shared" si="4"/>
        <v>7.2674670807501931</v>
      </c>
      <c r="K69" s="9">
        <f t="shared" si="5"/>
        <v>7.6759979945727128</v>
      </c>
      <c r="L69" s="9">
        <f t="shared" si="6"/>
        <v>7.9837239894516818</v>
      </c>
    </row>
    <row r="70" spans="5:12">
      <c r="E70" s="5">
        <f t="shared" si="7"/>
        <v>66</v>
      </c>
      <c r="F70" s="5">
        <f t="shared" ref="F70:F122" si="8">ROUND( 1.9*E70,0 )</f>
        <v>125</v>
      </c>
      <c r="G70" s="5">
        <f t="shared" ref="G70:G122" si="9">ROUND( 2*E70,0 )</f>
        <v>132</v>
      </c>
      <c r="H70" s="5">
        <f t="shared" ref="H70:H122" si="10">ROUND( 2.1*E70,0 )</f>
        <v>139</v>
      </c>
      <c r="I70" s="5">
        <f t="shared" ref="I70:I122" si="11">IF( ISEVEN(E70)*ISEVEN(F70-E70), 1, IF( ISODD(E70)*ODD(F70-E70), -1, 0 ) )</f>
        <v>0</v>
      </c>
      <c r="J70" s="9">
        <f t="shared" ref="J70:J122" si="12">($C$5*F70 - $C$6*(F70^(2/3)) - $C$7*(E70^2)/((F70)^(1/3)) - $C$8*( (F70 - 2*E70)^2 )/F70 + I70*$C$9*(F70^(-3/4)))/F70</f>
        <v>7.1682849280000012</v>
      </c>
      <c r="K70" s="9">
        <f t="shared" ref="K70:K122" si="13">($C$5*G70 - $C$6*(G70^(2/3)) - $C$7*(E70^2)/((G70)^(1/3)) - $C$8*( (G70 - 2*E70)^2 )/G70 + I70*$C$9*(G70^(-3/4)))/G70</f>
        <v>7.6539727307020362</v>
      </c>
      <c r="L70" s="9">
        <f t="shared" ref="L70:L122" si="14">($C$5*H70 - $C$6*(H70^(2/3)) - $C$7*(E70^2)/((H70)^(1/3)) - $C$8*( (H70 - 2*E70)^2 )/H70 + I70*$C$9*(H70^(-3/4)))/H70</f>
        <v>7.960386492841959</v>
      </c>
    </row>
    <row r="71" spans="5:12">
      <c r="E71" s="5">
        <f t="shared" ref="E71:E122" si="15">E70+1</f>
        <v>67</v>
      </c>
      <c r="F71" s="5">
        <f t="shared" si="8"/>
        <v>127</v>
      </c>
      <c r="G71" s="5">
        <f t="shared" si="9"/>
        <v>134</v>
      </c>
      <c r="H71" s="5">
        <f t="shared" si="10"/>
        <v>141</v>
      </c>
      <c r="I71" s="5">
        <f t="shared" si="11"/>
        <v>-1</v>
      </c>
      <c r="J71" s="9">
        <f t="shared" si="12"/>
        <v>7.1379719840781508</v>
      </c>
      <c r="K71" s="9">
        <f t="shared" si="13"/>
        <v>7.6185899969345412</v>
      </c>
      <c r="L71" s="9">
        <f t="shared" si="14"/>
        <v>7.924823125033214</v>
      </c>
    </row>
    <row r="72" spans="5:12">
      <c r="E72" s="5">
        <f t="shared" si="15"/>
        <v>68</v>
      </c>
      <c r="F72" s="5">
        <f t="shared" si="8"/>
        <v>129</v>
      </c>
      <c r="G72" s="5">
        <f t="shared" si="9"/>
        <v>136</v>
      </c>
      <c r="H72" s="5">
        <f t="shared" si="10"/>
        <v>143</v>
      </c>
      <c r="I72" s="5">
        <f t="shared" si="11"/>
        <v>0</v>
      </c>
      <c r="J72" s="9">
        <f t="shared" si="12"/>
        <v>7.1214967878326014</v>
      </c>
      <c r="K72" s="9">
        <f t="shared" si="13"/>
        <v>7.5959777955606365</v>
      </c>
      <c r="L72" s="9">
        <f t="shared" si="14"/>
        <v>7.9009200689203976</v>
      </c>
    </row>
    <row r="73" spans="5:12">
      <c r="E73" s="5">
        <f t="shared" si="15"/>
        <v>69</v>
      </c>
      <c r="F73" s="5">
        <f t="shared" si="8"/>
        <v>131</v>
      </c>
      <c r="G73" s="5">
        <f t="shared" si="9"/>
        <v>138</v>
      </c>
      <c r="H73" s="5">
        <f t="shared" si="10"/>
        <v>145</v>
      </c>
      <c r="I73" s="5">
        <f t="shared" si="11"/>
        <v>-1</v>
      </c>
      <c r="J73" s="9">
        <f t="shared" si="12"/>
        <v>7.0909447484754722</v>
      </c>
      <c r="K73" s="9">
        <f t="shared" si="13"/>
        <v>7.5606970850311574</v>
      </c>
      <c r="L73" s="9">
        <f t="shared" si="14"/>
        <v>7.8653950924682734</v>
      </c>
    </row>
    <row r="74" spans="5:12">
      <c r="E74" s="5">
        <f t="shared" si="15"/>
        <v>70</v>
      </c>
      <c r="F74" s="5">
        <f t="shared" si="8"/>
        <v>133</v>
      </c>
      <c r="G74" s="5">
        <f t="shared" si="9"/>
        <v>140</v>
      </c>
      <c r="H74" s="5">
        <f t="shared" si="10"/>
        <v>147</v>
      </c>
      <c r="I74" s="5">
        <f t="shared" si="11"/>
        <v>0</v>
      </c>
      <c r="J74" s="9">
        <f t="shared" si="12"/>
        <v>7.0735174575318025</v>
      </c>
      <c r="K74" s="9">
        <f t="shared" si="13"/>
        <v>7.5375544540764361</v>
      </c>
      <c r="L74" s="9">
        <f t="shared" si="14"/>
        <v>7.8409842206454332</v>
      </c>
    </row>
    <row r="75" spans="5:12">
      <c r="E75" s="5">
        <f t="shared" si="15"/>
        <v>71</v>
      </c>
      <c r="F75" s="5">
        <f t="shared" si="8"/>
        <v>135</v>
      </c>
      <c r="G75" s="5">
        <f t="shared" si="9"/>
        <v>142</v>
      </c>
      <c r="H75" s="5">
        <f t="shared" si="10"/>
        <v>149</v>
      </c>
      <c r="I75" s="5">
        <f t="shared" si="11"/>
        <v>-1</v>
      </c>
      <c r="J75" s="9">
        <f t="shared" si="12"/>
        <v>7.0427631978530005</v>
      </c>
      <c r="K75" s="9">
        <f t="shared" si="13"/>
        <v>7.5023782038060967</v>
      </c>
      <c r="L75" s="9">
        <f t="shared" si="14"/>
        <v>7.8055097880495055</v>
      </c>
    </row>
    <row r="76" spans="5:12">
      <c r="E76" s="5">
        <f t="shared" si="15"/>
        <v>72</v>
      </c>
      <c r="F76" s="5">
        <f t="shared" si="8"/>
        <v>137</v>
      </c>
      <c r="G76" s="5">
        <f t="shared" si="9"/>
        <v>144</v>
      </c>
      <c r="H76" s="5">
        <f t="shared" si="10"/>
        <v>151</v>
      </c>
      <c r="I76" s="5">
        <f t="shared" si="11"/>
        <v>0</v>
      </c>
      <c r="J76" s="9">
        <f t="shared" si="12"/>
        <v>7.0244767004585817</v>
      </c>
      <c r="K76" s="9">
        <f t="shared" si="13"/>
        <v>7.4787555979550131</v>
      </c>
      <c r="L76" s="9">
        <f t="shared" si="14"/>
        <v>7.7806423940029203</v>
      </c>
    </row>
    <row r="77" spans="5:12">
      <c r="E77" s="5">
        <f t="shared" si="15"/>
        <v>73</v>
      </c>
      <c r="F77" s="5">
        <f t="shared" si="8"/>
        <v>139</v>
      </c>
      <c r="G77" s="5">
        <f t="shared" si="9"/>
        <v>146</v>
      </c>
      <c r="H77" s="5">
        <f t="shared" si="10"/>
        <v>153</v>
      </c>
      <c r="I77" s="5">
        <f t="shared" si="11"/>
        <v>-1</v>
      </c>
      <c r="J77" s="9">
        <f t="shared" si="12"/>
        <v>6.9935521921202799</v>
      </c>
      <c r="K77" s="9">
        <f t="shared" si="13"/>
        <v>7.4436858103183798</v>
      </c>
      <c r="L77" s="9">
        <f t="shared" si="14"/>
        <v>7.7452287823371853</v>
      </c>
    </row>
    <row r="78" spans="5:12">
      <c r="E78" s="5">
        <f t="shared" si="15"/>
        <v>74</v>
      </c>
      <c r="F78" s="5">
        <f t="shared" si="8"/>
        <v>141</v>
      </c>
      <c r="G78" s="5">
        <f t="shared" si="9"/>
        <v>148</v>
      </c>
      <c r="H78" s="5">
        <f t="shared" si="10"/>
        <v>155</v>
      </c>
      <c r="I78" s="5">
        <f t="shared" si="11"/>
        <v>0</v>
      </c>
      <c r="J78" s="9">
        <f t="shared" si="12"/>
        <v>6.9744886583502552</v>
      </c>
      <c r="K78" s="9">
        <f t="shared" si="13"/>
        <v>7.4196284051801058</v>
      </c>
      <c r="L78" s="9">
        <f t="shared" si="14"/>
        <v>7.7199505653079381</v>
      </c>
    </row>
    <row r="79" spans="5:12">
      <c r="E79" s="5">
        <f t="shared" si="15"/>
        <v>75</v>
      </c>
      <c r="F79" s="5">
        <f t="shared" si="8"/>
        <v>143</v>
      </c>
      <c r="G79" s="5">
        <f t="shared" si="9"/>
        <v>150</v>
      </c>
      <c r="H79" s="5">
        <f t="shared" si="10"/>
        <v>158</v>
      </c>
      <c r="I79" s="5">
        <f t="shared" si="11"/>
        <v>-1</v>
      </c>
      <c r="J79" s="9">
        <f t="shared" si="12"/>
        <v>6.9434217205073754</v>
      </c>
      <c r="K79" s="9">
        <f t="shared" si="13"/>
        <v>7.3846667030113045</v>
      </c>
      <c r="L79" s="9">
        <f t="shared" si="14"/>
        <v>7.7177989592832423</v>
      </c>
    </row>
    <row r="80" spans="5:12">
      <c r="E80" s="5">
        <f t="shared" si="15"/>
        <v>76</v>
      </c>
      <c r="F80" s="5">
        <f t="shared" si="8"/>
        <v>144</v>
      </c>
      <c r="G80" s="5">
        <f t="shared" si="9"/>
        <v>152</v>
      </c>
      <c r="H80" s="5">
        <f t="shared" si="10"/>
        <v>160</v>
      </c>
      <c r="I80" s="5">
        <f t="shared" si="11"/>
        <v>1</v>
      </c>
      <c r="J80" s="9">
        <f t="shared" si="12"/>
        <v>6.8536146057017389</v>
      </c>
      <c r="K80" s="9">
        <f t="shared" si="13"/>
        <v>7.3653822222245164</v>
      </c>
      <c r="L80" s="9">
        <f t="shared" si="14"/>
        <v>7.6969182612060179</v>
      </c>
    </row>
    <row r="81" spans="5:12">
      <c r="E81" s="5">
        <f t="shared" si="15"/>
        <v>77</v>
      </c>
      <c r="F81" s="5">
        <f t="shared" si="8"/>
        <v>146</v>
      </c>
      <c r="G81" s="5">
        <f t="shared" si="9"/>
        <v>154</v>
      </c>
      <c r="H81" s="5">
        <f t="shared" si="10"/>
        <v>162</v>
      </c>
      <c r="I81" s="5">
        <f t="shared" si="11"/>
        <v>-1</v>
      </c>
      <c r="J81" s="9">
        <f t="shared" si="12"/>
        <v>6.8176190272376944</v>
      </c>
      <c r="K81" s="9">
        <f t="shared" si="13"/>
        <v>7.3253627279537916</v>
      </c>
      <c r="L81" s="9">
        <f t="shared" si="14"/>
        <v>7.6570683032986837</v>
      </c>
    </row>
    <row r="82" spans="5:12">
      <c r="E82" s="5">
        <f t="shared" si="15"/>
        <v>78</v>
      </c>
      <c r="F82" s="5">
        <f t="shared" si="8"/>
        <v>148</v>
      </c>
      <c r="G82" s="5">
        <f t="shared" si="9"/>
        <v>156</v>
      </c>
      <c r="H82" s="5">
        <f t="shared" si="10"/>
        <v>164</v>
      </c>
      <c r="I82" s="5">
        <f t="shared" si="11"/>
        <v>1</v>
      </c>
      <c r="J82" s="9">
        <f t="shared" si="12"/>
        <v>6.8035959739083722</v>
      </c>
      <c r="K82" s="9">
        <f t="shared" si="13"/>
        <v>7.3054908737326967</v>
      </c>
      <c r="L82" s="9">
        <f t="shared" si="14"/>
        <v>7.6356435844947788</v>
      </c>
    </row>
    <row r="83" spans="5:12">
      <c r="E83" s="5">
        <f t="shared" si="15"/>
        <v>79</v>
      </c>
      <c r="F83" s="5">
        <f t="shared" si="8"/>
        <v>150</v>
      </c>
      <c r="G83" s="5">
        <f t="shared" si="9"/>
        <v>158</v>
      </c>
      <c r="H83" s="5">
        <f t="shared" si="10"/>
        <v>166</v>
      </c>
      <c r="I83" s="5">
        <f t="shared" si="11"/>
        <v>-1</v>
      </c>
      <c r="J83" s="9">
        <f t="shared" si="12"/>
        <v>6.7677127530754868</v>
      </c>
      <c r="K83" s="9">
        <f t="shared" si="13"/>
        <v>7.2658113828495878</v>
      </c>
      <c r="L83" s="9">
        <f t="shared" si="14"/>
        <v>7.596059547671504</v>
      </c>
    </row>
    <row r="84" spans="5:12">
      <c r="E84" s="5">
        <f t="shared" si="15"/>
        <v>80</v>
      </c>
      <c r="F84" s="5">
        <f t="shared" si="8"/>
        <v>152</v>
      </c>
      <c r="G84" s="5">
        <f t="shared" si="9"/>
        <v>160</v>
      </c>
      <c r="H84" s="5">
        <f t="shared" si="10"/>
        <v>168</v>
      </c>
      <c r="I84" s="5">
        <f t="shared" si="11"/>
        <v>1</v>
      </c>
      <c r="J84" s="9">
        <f t="shared" si="12"/>
        <v>6.7527986585264754</v>
      </c>
      <c r="K84" s="9">
        <f t="shared" si="13"/>
        <v>7.2454007140770216</v>
      </c>
      <c r="L84" s="9">
        <f t="shared" si="14"/>
        <v>7.5741378597581184</v>
      </c>
    </row>
    <row r="85" spans="5:12">
      <c r="E85" s="5">
        <f t="shared" si="15"/>
        <v>81</v>
      </c>
      <c r="F85" s="5">
        <f t="shared" si="8"/>
        <v>154</v>
      </c>
      <c r="G85" s="5">
        <f t="shared" si="9"/>
        <v>162</v>
      </c>
      <c r="H85" s="5">
        <f t="shared" si="10"/>
        <v>170</v>
      </c>
      <c r="I85" s="5">
        <f t="shared" si="11"/>
        <v>-1</v>
      </c>
      <c r="J85" s="9">
        <f t="shared" si="12"/>
        <v>6.717032763124358</v>
      </c>
      <c r="K85" s="9">
        <f t="shared" si="13"/>
        <v>7.2060463356753157</v>
      </c>
      <c r="L85" s="9">
        <f t="shared" si="14"/>
        <v>7.5348137490677782</v>
      </c>
    </row>
    <row r="86" spans="5:12">
      <c r="E86" s="5">
        <f t="shared" si="15"/>
        <v>82</v>
      </c>
      <c r="F86" s="5">
        <f t="shared" si="8"/>
        <v>156</v>
      </c>
      <c r="G86" s="5">
        <f t="shared" si="9"/>
        <v>164</v>
      </c>
      <c r="H86" s="5">
        <f t="shared" si="10"/>
        <v>172</v>
      </c>
      <c r="I86" s="5">
        <f t="shared" si="11"/>
        <v>1</v>
      </c>
      <c r="J86" s="9">
        <f t="shared" si="12"/>
        <v>6.7013027507306928</v>
      </c>
      <c r="K86" s="9">
        <f t="shared" si="13"/>
        <v>7.1851408338757237</v>
      </c>
      <c r="L86" s="9">
        <f t="shared" si="14"/>
        <v>7.5124375871410853</v>
      </c>
    </row>
    <row r="87" spans="5:12">
      <c r="E87" s="5">
        <f t="shared" si="15"/>
        <v>83</v>
      </c>
      <c r="F87" s="5">
        <f t="shared" si="8"/>
        <v>158</v>
      </c>
      <c r="G87" s="5">
        <f t="shared" si="9"/>
        <v>166</v>
      </c>
      <c r="H87" s="5">
        <f t="shared" si="10"/>
        <v>174</v>
      </c>
      <c r="I87" s="5">
        <f t="shared" si="11"/>
        <v>-1</v>
      </c>
      <c r="J87" s="9">
        <f t="shared" si="12"/>
        <v>6.6656580865157125</v>
      </c>
      <c r="K87" s="9">
        <f t="shared" si="13"/>
        <v>7.1460978716951278</v>
      </c>
      <c r="L87" s="9">
        <f t="shared" si="14"/>
        <v>7.4733674824132006</v>
      </c>
    </row>
    <row r="88" spans="5:12">
      <c r="E88" s="5">
        <f t="shared" si="15"/>
        <v>84</v>
      </c>
      <c r="F88" s="5">
        <f t="shared" si="8"/>
        <v>160</v>
      </c>
      <c r="G88" s="5">
        <f t="shared" si="9"/>
        <v>168</v>
      </c>
      <c r="H88" s="5">
        <f t="shared" si="10"/>
        <v>176</v>
      </c>
      <c r="I88" s="5">
        <f t="shared" si="11"/>
        <v>1</v>
      </c>
      <c r="J88" s="9">
        <f t="shared" si="12"/>
        <v>6.6491797029926918</v>
      </c>
      <c r="K88" s="9">
        <f t="shared" si="13"/>
        <v>7.124737458910384</v>
      </c>
      <c r="L88" s="9">
        <f t="shared" si="14"/>
        <v>7.4505753123694314</v>
      </c>
    </row>
    <row r="89" spans="5:12">
      <c r="E89" s="5">
        <f t="shared" si="15"/>
        <v>85</v>
      </c>
      <c r="F89" s="5">
        <f t="shared" si="8"/>
        <v>162</v>
      </c>
      <c r="G89" s="5">
        <f t="shared" si="9"/>
        <v>170</v>
      </c>
      <c r="H89" s="5">
        <f t="shared" si="10"/>
        <v>179</v>
      </c>
      <c r="I89" s="5">
        <f t="shared" si="11"/>
        <v>-1</v>
      </c>
      <c r="J89" s="9">
        <f t="shared" si="12"/>
        <v>6.6136592926479834</v>
      </c>
      <c r="K89" s="9">
        <f t="shared" si="13"/>
        <v>7.0859932801202721</v>
      </c>
      <c r="L89" s="9">
        <f t="shared" si="14"/>
        <v>7.4438357198026477</v>
      </c>
    </row>
    <row r="90" spans="5:12">
      <c r="E90" s="5">
        <f t="shared" si="15"/>
        <v>86</v>
      </c>
      <c r="F90" s="5">
        <f t="shared" si="8"/>
        <v>163</v>
      </c>
      <c r="G90" s="5">
        <f t="shared" si="9"/>
        <v>172</v>
      </c>
      <c r="H90" s="5">
        <f t="shared" si="10"/>
        <v>181</v>
      </c>
      <c r="I90" s="5">
        <f t="shared" si="11"/>
        <v>0</v>
      </c>
      <c r="J90" s="9">
        <f t="shared" si="12"/>
        <v>6.5215033850729318</v>
      </c>
      <c r="K90" s="9">
        <f t="shared" si="13"/>
        <v>7.0600522483684474</v>
      </c>
      <c r="L90" s="9">
        <f t="shared" si="14"/>
        <v>7.4168528197756007</v>
      </c>
    </row>
    <row r="91" spans="5:12">
      <c r="E91" s="5">
        <f t="shared" si="15"/>
        <v>87</v>
      </c>
      <c r="F91" s="5">
        <f t="shared" si="8"/>
        <v>165</v>
      </c>
      <c r="G91" s="5">
        <f t="shared" si="9"/>
        <v>174</v>
      </c>
      <c r="H91" s="5">
        <f t="shared" si="10"/>
        <v>183</v>
      </c>
      <c r="I91" s="5">
        <f t="shared" si="11"/>
        <v>-1</v>
      </c>
      <c r="J91" s="9">
        <f t="shared" si="12"/>
        <v>6.4913343441480302</v>
      </c>
      <c r="K91" s="9">
        <f t="shared" si="13"/>
        <v>7.0257571896963285</v>
      </c>
      <c r="L91" s="9">
        <f t="shared" si="14"/>
        <v>7.3822202798469609</v>
      </c>
    </row>
    <row r="92" spans="5:12">
      <c r="E92" s="5">
        <f t="shared" si="15"/>
        <v>88</v>
      </c>
      <c r="F92" s="5">
        <f t="shared" si="8"/>
        <v>167</v>
      </c>
      <c r="G92" s="5">
        <f t="shared" si="9"/>
        <v>176</v>
      </c>
      <c r="H92" s="5">
        <f t="shared" si="10"/>
        <v>185</v>
      </c>
      <c r="I92" s="5">
        <f t="shared" si="11"/>
        <v>0</v>
      </c>
      <c r="J92" s="9">
        <f t="shared" si="12"/>
        <v>6.469972124355178</v>
      </c>
      <c r="K92" s="9">
        <f t="shared" si="13"/>
        <v>6.9995947724764669</v>
      </c>
      <c r="L92" s="9">
        <f t="shared" si="14"/>
        <v>7.3550252144035584</v>
      </c>
    </row>
    <row r="93" spans="5:12">
      <c r="E93" s="5">
        <f t="shared" si="15"/>
        <v>89</v>
      </c>
      <c r="F93" s="5">
        <f t="shared" si="8"/>
        <v>169</v>
      </c>
      <c r="G93" s="5">
        <f t="shared" si="9"/>
        <v>178</v>
      </c>
      <c r="H93" s="5">
        <f t="shared" si="10"/>
        <v>187</v>
      </c>
      <c r="I93" s="5">
        <f t="shared" si="11"/>
        <v>-1</v>
      </c>
      <c r="J93" s="9">
        <f t="shared" si="12"/>
        <v>6.4397041672515094</v>
      </c>
      <c r="K93" s="9">
        <f t="shared" si="13"/>
        <v>6.9654118609013098</v>
      </c>
      <c r="L93" s="9">
        <f t="shared" si="14"/>
        <v>7.3204729231630079</v>
      </c>
    </row>
    <row r="94" spans="5:12">
      <c r="E94" s="5">
        <f t="shared" si="15"/>
        <v>90</v>
      </c>
      <c r="F94" s="5">
        <f t="shared" si="8"/>
        <v>171</v>
      </c>
      <c r="G94" s="5">
        <f t="shared" si="9"/>
        <v>180</v>
      </c>
      <c r="H94" s="5">
        <f t="shared" si="10"/>
        <v>189</v>
      </c>
      <c r="I94" s="5">
        <f t="shared" si="11"/>
        <v>0</v>
      </c>
      <c r="J94" s="9">
        <f t="shared" si="12"/>
        <v>6.4178898932917461</v>
      </c>
      <c r="K94" s="9">
        <f t="shared" si="13"/>
        <v>6.9390483269766765</v>
      </c>
      <c r="L94" s="9">
        <f t="shared" si="14"/>
        <v>7.2930869558970741</v>
      </c>
    </row>
    <row r="95" spans="5:12">
      <c r="E95" s="5">
        <f t="shared" si="15"/>
        <v>91</v>
      </c>
      <c r="F95" s="5">
        <f t="shared" si="8"/>
        <v>173</v>
      </c>
      <c r="G95" s="5">
        <f t="shared" si="9"/>
        <v>182</v>
      </c>
      <c r="H95" s="5">
        <f t="shared" si="10"/>
        <v>191</v>
      </c>
      <c r="I95" s="5">
        <f t="shared" si="11"/>
        <v>-1</v>
      </c>
      <c r="J95" s="9">
        <f t="shared" si="12"/>
        <v>6.3875394043344</v>
      </c>
      <c r="K95" s="9">
        <f t="shared" si="13"/>
        <v>6.9049774411427487</v>
      </c>
      <c r="L95" s="9">
        <f t="shared" si="14"/>
        <v>7.258618993844185</v>
      </c>
    </row>
    <row r="96" spans="5:12">
      <c r="E96" s="5">
        <f t="shared" si="15"/>
        <v>92</v>
      </c>
      <c r="F96" s="5">
        <f t="shared" si="8"/>
        <v>175</v>
      </c>
      <c r="G96" s="5">
        <f t="shared" si="9"/>
        <v>184</v>
      </c>
      <c r="H96" s="5">
        <f t="shared" si="10"/>
        <v>193</v>
      </c>
      <c r="I96" s="5">
        <f t="shared" si="11"/>
        <v>0</v>
      </c>
      <c r="J96" s="9">
        <f t="shared" si="12"/>
        <v>6.3653111971611409</v>
      </c>
      <c r="K96" s="9">
        <f t="shared" si="13"/>
        <v>6.8784312842514428</v>
      </c>
      <c r="L96" s="9">
        <f t="shared" si="14"/>
        <v>7.231061420618448</v>
      </c>
    </row>
    <row r="97" spans="5:12">
      <c r="E97" s="5">
        <f t="shared" si="15"/>
        <v>93</v>
      </c>
      <c r="F97" s="5">
        <f t="shared" si="8"/>
        <v>177</v>
      </c>
      <c r="G97" s="5">
        <f t="shared" si="9"/>
        <v>186</v>
      </c>
      <c r="H97" s="5">
        <f t="shared" si="10"/>
        <v>195</v>
      </c>
      <c r="I97" s="5">
        <f t="shared" si="11"/>
        <v>-1</v>
      </c>
      <c r="J97" s="9">
        <f t="shared" si="12"/>
        <v>6.3348927685229928</v>
      </c>
      <c r="K97" s="9">
        <f t="shared" si="13"/>
        <v>6.8444721882878934</v>
      </c>
      <c r="L97" s="9">
        <f t="shared" si="14"/>
        <v>7.1966812505818512</v>
      </c>
    </row>
    <row r="98" spans="5:12">
      <c r="E98" s="5">
        <f t="shared" si="15"/>
        <v>94</v>
      </c>
      <c r="F98" s="5">
        <f t="shared" si="8"/>
        <v>179</v>
      </c>
      <c r="G98" s="5">
        <f t="shared" si="9"/>
        <v>188</v>
      </c>
      <c r="H98" s="5">
        <f t="shared" si="10"/>
        <v>197</v>
      </c>
      <c r="I98" s="5">
        <f t="shared" si="11"/>
        <v>0</v>
      </c>
      <c r="J98" s="9">
        <f t="shared" si="12"/>
        <v>6.3122851777460642</v>
      </c>
      <c r="K98" s="9">
        <f t="shared" si="13"/>
        <v>6.8177603090692322</v>
      </c>
      <c r="L98" s="9">
        <f t="shared" si="14"/>
        <v>7.1689696110570127</v>
      </c>
    </row>
    <row r="99" spans="5:12">
      <c r="E99" s="5">
        <f t="shared" si="15"/>
        <v>95</v>
      </c>
      <c r="F99" s="5">
        <f t="shared" si="8"/>
        <v>181</v>
      </c>
      <c r="G99" s="5">
        <f t="shared" si="9"/>
        <v>190</v>
      </c>
      <c r="H99" s="5">
        <f t="shared" si="10"/>
        <v>200</v>
      </c>
      <c r="I99" s="5">
        <f t="shared" si="11"/>
        <v>-1</v>
      </c>
      <c r="J99" s="9">
        <f t="shared" si="12"/>
        <v>6.2818118301681345</v>
      </c>
      <c r="K99" s="9">
        <f t="shared" si="13"/>
        <v>6.7839126669994503</v>
      </c>
      <c r="L99" s="9">
        <f t="shared" si="14"/>
        <v>7.1658158737214981</v>
      </c>
    </row>
    <row r="100" spans="5:12">
      <c r="E100" s="5">
        <f t="shared" si="15"/>
        <v>96</v>
      </c>
      <c r="F100" s="5">
        <f t="shared" si="8"/>
        <v>182</v>
      </c>
      <c r="G100" s="5">
        <f t="shared" si="9"/>
        <v>192</v>
      </c>
      <c r="H100" s="5">
        <f t="shared" si="10"/>
        <v>202</v>
      </c>
      <c r="I100" s="5">
        <f t="shared" si="11"/>
        <v>1</v>
      </c>
      <c r="J100" s="9">
        <f t="shared" si="12"/>
        <v>6.1964181083177108</v>
      </c>
      <c r="K100" s="9">
        <f t="shared" si="13"/>
        <v>6.7604837542455583</v>
      </c>
      <c r="L100" s="9">
        <f t="shared" si="14"/>
        <v>7.1411338723076367</v>
      </c>
    </row>
    <row r="101" spans="5:12">
      <c r="E101" s="5">
        <f t="shared" si="15"/>
        <v>97</v>
      </c>
      <c r="F101" s="5">
        <f t="shared" si="8"/>
        <v>184</v>
      </c>
      <c r="G101" s="5">
        <f t="shared" si="9"/>
        <v>194</v>
      </c>
      <c r="H101" s="5">
        <f t="shared" si="10"/>
        <v>204</v>
      </c>
      <c r="I101" s="5">
        <f t="shared" si="11"/>
        <v>-1</v>
      </c>
      <c r="J101" s="9">
        <f t="shared" si="12"/>
        <v>6.1627106016383042</v>
      </c>
      <c r="K101" s="9">
        <f t="shared" si="13"/>
        <v>6.7233139216411528</v>
      </c>
      <c r="L101" s="9">
        <f t="shared" si="14"/>
        <v>7.103873763952179</v>
      </c>
    </row>
    <row r="102" spans="5:12">
      <c r="E102" s="5">
        <f t="shared" si="15"/>
        <v>98</v>
      </c>
      <c r="F102" s="5">
        <f t="shared" si="8"/>
        <v>186</v>
      </c>
      <c r="G102" s="5">
        <f t="shared" si="9"/>
        <v>196</v>
      </c>
      <c r="H102" s="5">
        <f t="shared" si="10"/>
        <v>206</v>
      </c>
      <c r="I102" s="5">
        <f t="shared" si="11"/>
        <v>1</v>
      </c>
      <c r="J102" s="9">
        <f t="shared" si="12"/>
        <v>6.1436977878915577</v>
      </c>
      <c r="K102" s="9">
        <f t="shared" si="13"/>
        <v>6.6996272555316825</v>
      </c>
      <c r="L102" s="9">
        <f t="shared" si="14"/>
        <v>7.0789564717638829</v>
      </c>
    </row>
    <row r="103" spans="5:12">
      <c r="E103" s="5">
        <f t="shared" si="15"/>
        <v>99</v>
      </c>
      <c r="F103" s="5">
        <f t="shared" si="8"/>
        <v>188</v>
      </c>
      <c r="G103" s="5">
        <f t="shared" si="9"/>
        <v>198</v>
      </c>
      <c r="H103" s="5">
        <f t="shared" si="10"/>
        <v>208</v>
      </c>
      <c r="I103" s="5">
        <f t="shared" si="11"/>
        <v>-1</v>
      </c>
      <c r="J103" s="9">
        <f t="shared" si="12"/>
        <v>6.110068385520429</v>
      </c>
      <c r="K103" s="9">
        <f t="shared" si="13"/>
        <v>6.6626896289336273</v>
      </c>
      <c r="L103" s="9">
        <f t="shared" si="14"/>
        <v>7.0418892024355451</v>
      </c>
    </row>
    <row r="104" spans="5:12">
      <c r="E104" s="5">
        <f t="shared" si="15"/>
        <v>100</v>
      </c>
      <c r="F104" s="5">
        <f t="shared" si="8"/>
        <v>190</v>
      </c>
      <c r="G104" s="5">
        <f t="shared" si="9"/>
        <v>200</v>
      </c>
      <c r="H104" s="5">
        <f t="shared" si="10"/>
        <v>210</v>
      </c>
      <c r="I104" s="5">
        <f t="shared" si="11"/>
        <v>1</v>
      </c>
      <c r="J104" s="9">
        <f t="shared" si="12"/>
        <v>6.0905969586879074</v>
      </c>
      <c r="K104" s="9">
        <f t="shared" si="13"/>
        <v>6.6387648611622669</v>
      </c>
      <c r="L104" s="9">
        <f t="shared" si="14"/>
        <v>7.0167559605348604</v>
      </c>
    </row>
    <row r="105" spans="5:12">
      <c r="E105" s="5">
        <f t="shared" si="15"/>
        <v>101</v>
      </c>
      <c r="F105" s="5">
        <f t="shared" si="8"/>
        <v>192</v>
      </c>
      <c r="G105" s="5">
        <f t="shared" si="9"/>
        <v>202</v>
      </c>
      <c r="H105" s="5">
        <f t="shared" si="10"/>
        <v>212</v>
      </c>
      <c r="I105" s="5">
        <f t="shared" si="11"/>
        <v>-1</v>
      </c>
      <c r="J105" s="9">
        <f t="shared" si="12"/>
        <v>6.0570491679513774</v>
      </c>
      <c r="K105" s="9">
        <f t="shared" si="13"/>
        <v>6.6020522330569067</v>
      </c>
      <c r="L105" s="9">
        <f t="shared" si="14"/>
        <v>6.9798784127045348</v>
      </c>
    </row>
    <row r="106" spans="5:12">
      <c r="E106" s="5">
        <f t="shared" si="15"/>
        <v>102</v>
      </c>
      <c r="F106" s="5">
        <f t="shared" si="8"/>
        <v>194</v>
      </c>
      <c r="G106" s="5">
        <f t="shared" si="9"/>
        <v>204</v>
      </c>
      <c r="H106" s="5">
        <f t="shared" si="10"/>
        <v>214</v>
      </c>
      <c r="I106" s="5">
        <f t="shared" si="11"/>
        <v>1</v>
      </c>
      <c r="J106" s="9">
        <f t="shared" si="12"/>
        <v>6.0371528074212915</v>
      </c>
      <c r="K106" s="9">
        <f t="shared" si="13"/>
        <v>6.5779074753869011</v>
      </c>
      <c r="L106" s="9">
        <f t="shared" si="14"/>
        <v>6.9545469863540914</v>
      </c>
    </row>
    <row r="107" spans="5:12">
      <c r="E107" s="5">
        <f t="shared" si="15"/>
        <v>103</v>
      </c>
      <c r="F107" s="5">
        <f t="shared" si="8"/>
        <v>196</v>
      </c>
      <c r="G107" s="5">
        <f t="shared" si="9"/>
        <v>206</v>
      </c>
      <c r="H107" s="5">
        <f t="shared" si="10"/>
        <v>216</v>
      </c>
      <c r="I107" s="5">
        <f t="shared" si="11"/>
        <v>-1</v>
      </c>
      <c r="J107" s="9">
        <f t="shared" si="12"/>
        <v>6.0036895842387601</v>
      </c>
      <c r="K107" s="9">
        <f t="shared" si="13"/>
        <v>6.5414130654937077</v>
      </c>
      <c r="L107" s="9">
        <f t="shared" si="14"/>
        <v>6.9178560443830115</v>
      </c>
    </row>
    <row r="108" spans="5:12">
      <c r="E108" s="5">
        <f t="shared" si="15"/>
        <v>104</v>
      </c>
      <c r="F108" s="5">
        <f t="shared" si="8"/>
        <v>198</v>
      </c>
      <c r="G108" s="5">
        <f t="shared" si="9"/>
        <v>208</v>
      </c>
      <c r="H108" s="5">
        <f t="shared" si="10"/>
        <v>218</v>
      </c>
      <c r="I108" s="5">
        <f t="shared" si="11"/>
        <v>1</v>
      </c>
      <c r="J108" s="9">
        <f t="shared" si="12"/>
        <v>5.9833991541225124</v>
      </c>
      <c r="K108" s="9">
        <f t="shared" si="13"/>
        <v>6.5170650324923454</v>
      </c>
      <c r="L108" s="9">
        <f t="shared" si="14"/>
        <v>6.8923427738309728</v>
      </c>
    </row>
    <row r="109" spans="5:12">
      <c r="E109" s="5">
        <f t="shared" si="15"/>
        <v>105</v>
      </c>
      <c r="F109" s="5">
        <f t="shared" si="8"/>
        <v>200</v>
      </c>
      <c r="G109" s="5">
        <f t="shared" si="9"/>
        <v>210</v>
      </c>
      <c r="H109" s="5">
        <f t="shared" si="10"/>
        <v>221</v>
      </c>
      <c r="I109" s="5">
        <f t="shared" si="11"/>
        <v>-1</v>
      </c>
      <c r="J109" s="9">
        <f t="shared" si="12"/>
        <v>5.9500229756343659</v>
      </c>
      <c r="K109" s="9">
        <f t="shared" si="13"/>
        <v>6.4807824515713754</v>
      </c>
      <c r="L109" s="9">
        <f t="shared" si="14"/>
        <v>6.8861468806206654</v>
      </c>
    </row>
    <row r="110" spans="5:12">
      <c r="E110" s="5">
        <f t="shared" si="15"/>
        <v>106</v>
      </c>
      <c r="F110" s="5">
        <f t="shared" si="8"/>
        <v>201</v>
      </c>
      <c r="G110" s="5">
        <f t="shared" si="9"/>
        <v>212</v>
      </c>
      <c r="H110" s="5">
        <f t="shared" si="10"/>
        <v>223</v>
      </c>
      <c r="I110" s="5">
        <f t="shared" si="11"/>
        <v>0</v>
      </c>
      <c r="J110" s="9">
        <f t="shared" si="12"/>
        <v>5.8635516967967085</v>
      </c>
      <c r="K110" s="9">
        <f t="shared" si="13"/>
        <v>6.4533599576059668</v>
      </c>
      <c r="L110" s="9">
        <f t="shared" si="14"/>
        <v>6.8578242758370385</v>
      </c>
    </row>
    <row r="111" spans="5:12">
      <c r="E111" s="5">
        <f t="shared" si="15"/>
        <v>107</v>
      </c>
      <c r="F111" s="5">
        <f t="shared" si="8"/>
        <v>203</v>
      </c>
      <c r="G111" s="5">
        <f t="shared" si="9"/>
        <v>214</v>
      </c>
      <c r="H111" s="5">
        <f t="shared" si="10"/>
        <v>225</v>
      </c>
      <c r="I111" s="5">
        <f t="shared" si="11"/>
        <v>-1</v>
      </c>
      <c r="J111" s="9">
        <f t="shared" si="12"/>
        <v>5.8338940142714284</v>
      </c>
      <c r="K111" s="9">
        <f t="shared" si="13"/>
        <v>6.4201698053789062</v>
      </c>
      <c r="L111" s="9">
        <f t="shared" si="14"/>
        <v>6.8242195732796134</v>
      </c>
    </row>
    <row r="112" spans="5:12">
      <c r="E112" s="5">
        <f t="shared" si="15"/>
        <v>108</v>
      </c>
      <c r="F112" s="5">
        <f t="shared" si="8"/>
        <v>205</v>
      </c>
      <c r="G112" s="5">
        <f t="shared" si="9"/>
        <v>216</v>
      </c>
      <c r="H112" s="5">
        <f t="shared" si="10"/>
        <v>227</v>
      </c>
      <c r="I112" s="5">
        <f t="shared" si="11"/>
        <v>0</v>
      </c>
      <c r="J112" s="9">
        <f t="shared" si="12"/>
        <v>5.8103919432943139</v>
      </c>
      <c r="K112" s="9">
        <f t="shared" si="13"/>
        <v>6.3926666666666669</v>
      </c>
      <c r="L112" s="9">
        <f t="shared" si="14"/>
        <v>6.7958215787933289</v>
      </c>
    </row>
    <row r="113" spans="5:12">
      <c r="E113" s="5">
        <f t="shared" si="15"/>
        <v>109</v>
      </c>
      <c r="F113" s="5">
        <f t="shared" si="8"/>
        <v>207</v>
      </c>
      <c r="G113" s="5">
        <f t="shared" si="9"/>
        <v>218</v>
      </c>
      <c r="H113" s="5">
        <f t="shared" si="10"/>
        <v>229</v>
      </c>
      <c r="I113" s="5">
        <f t="shared" si="11"/>
        <v>-1</v>
      </c>
      <c r="J113" s="9">
        <f t="shared" si="12"/>
        <v>5.7806964429334933</v>
      </c>
      <c r="K113" s="9">
        <f t="shared" si="13"/>
        <v>6.3595837144987089</v>
      </c>
      <c r="L113" s="9">
        <f t="shared" si="14"/>
        <v>6.7623061543525846</v>
      </c>
    </row>
    <row r="114" spans="5:12">
      <c r="E114" s="5">
        <f t="shared" si="15"/>
        <v>110</v>
      </c>
      <c r="F114" s="5">
        <f t="shared" si="8"/>
        <v>209</v>
      </c>
      <c r="G114" s="5">
        <f t="shared" si="9"/>
        <v>220</v>
      </c>
      <c r="H114" s="5">
        <f t="shared" si="10"/>
        <v>231</v>
      </c>
      <c r="I114" s="5">
        <f t="shared" si="11"/>
        <v>0</v>
      </c>
      <c r="J114" s="9">
        <f t="shared" si="12"/>
        <v>5.7569545364891024</v>
      </c>
      <c r="K114" s="9">
        <f t="shared" si="13"/>
        <v>6.3320085519541394</v>
      </c>
      <c r="L114" s="9">
        <f t="shared" si="14"/>
        <v>6.733842061522294</v>
      </c>
    </row>
    <row r="115" spans="5:12">
      <c r="E115" s="5">
        <f t="shared" si="15"/>
        <v>111</v>
      </c>
      <c r="F115" s="5">
        <f t="shared" si="8"/>
        <v>211</v>
      </c>
      <c r="G115" s="5">
        <f t="shared" si="9"/>
        <v>222</v>
      </c>
      <c r="H115" s="5">
        <f t="shared" si="10"/>
        <v>233</v>
      </c>
      <c r="I115" s="5">
        <f t="shared" si="11"/>
        <v>-1</v>
      </c>
      <c r="J115" s="9">
        <f t="shared" si="12"/>
        <v>5.727229664038445</v>
      </c>
      <c r="K115" s="9">
        <f t="shared" si="13"/>
        <v>6.2990320157928625</v>
      </c>
      <c r="L115" s="9">
        <f t="shared" si="14"/>
        <v>6.7004172857203397</v>
      </c>
    </row>
    <row r="116" spans="5:12">
      <c r="E116" s="5">
        <f t="shared" si="15"/>
        <v>112</v>
      </c>
      <c r="F116" s="5">
        <f t="shared" si="8"/>
        <v>213</v>
      </c>
      <c r="G116" s="5">
        <f t="shared" si="9"/>
        <v>224</v>
      </c>
      <c r="H116" s="5">
        <f t="shared" si="10"/>
        <v>235</v>
      </c>
      <c r="I116" s="5">
        <f t="shared" si="11"/>
        <v>0</v>
      </c>
      <c r="J116" s="9">
        <f t="shared" si="12"/>
        <v>5.703266590140232</v>
      </c>
      <c r="K116" s="9">
        <f t="shared" si="13"/>
        <v>6.2713927940657115</v>
      </c>
      <c r="L116" s="9">
        <f t="shared" si="14"/>
        <v>6.6718956301749195</v>
      </c>
    </row>
    <row r="117" spans="5:12">
      <c r="E117" s="5">
        <f t="shared" si="15"/>
        <v>113</v>
      </c>
      <c r="F117" s="5">
        <f t="shared" si="8"/>
        <v>215</v>
      </c>
      <c r="G117" s="5">
        <f t="shared" si="9"/>
        <v>226</v>
      </c>
      <c r="H117" s="5">
        <f t="shared" si="10"/>
        <v>237</v>
      </c>
      <c r="I117" s="5">
        <f t="shared" si="11"/>
        <v>-1</v>
      </c>
      <c r="J117" s="9">
        <f t="shared" si="12"/>
        <v>5.6735199950329207</v>
      </c>
      <c r="K117" s="9">
        <f t="shared" si="13"/>
        <v>6.2385218633146327</v>
      </c>
      <c r="L117" s="9">
        <f t="shared" si="14"/>
        <v>6.6385626291229931</v>
      </c>
    </row>
    <row r="118" spans="5:12">
      <c r="E118" s="5">
        <f t="shared" si="15"/>
        <v>114</v>
      </c>
      <c r="F118" s="5">
        <f t="shared" si="8"/>
        <v>217</v>
      </c>
      <c r="G118" s="5">
        <f t="shared" si="9"/>
        <v>228</v>
      </c>
      <c r="H118" s="5">
        <f t="shared" si="10"/>
        <v>239</v>
      </c>
      <c r="I118" s="5">
        <f t="shared" si="11"/>
        <v>0</v>
      </c>
      <c r="J118" s="9">
        <f t="shared" si="12"/>
        <v>5.6493529346920113</v>
      </c>
      <c r="K118" s="9">
        <f t="shared" si="13"/>
        <v>6.2108259474861649</v>
      </c>
      <c r="L118" s="9">
        <f t="shared" si="14"/>
        <v>6.6099912598228636</v>
      </c>
    </row>
    <row r="119" spans="5:12">
      <c r="E119" s="5">
        <f t="shared" si="15"/>
        <v>115</v>
      </c>
      <c r="F119" s="5">
        <f t="shared" si="8"/>
        <v>219</v>
      </c>
      <c r="G119" s="5">
        <f t="shared" si="9"/>
        <v>230</v>
      </c>
      <c r="H119" s="5">
        <f t="shared" si="10"/>
        <v>242</v>
      </c>
      <c r="I119" s="5">
        <f t="shared" si="11"/>
        <v>-1</v>
      </c>
      <c r="J119" s="9">
        <f t="shared" si="12"/>
        <v>5.6195915524546427</v>
      </c>
      <c r="K119" s="9">
        <f t="shared" si="13"/>
        <v>6.1780597892723979</v>
      </c>
      <c r="L119" s="9">
        <f t="shared" si="14"/>
        <v>6.606333429998303</v>
      </c>
    </row>
    <row r="120" spans="5:12">
      <c r="E120" s="5">
        <f t="shared" si="15"/>
        <v>116</v>
      </c>
      <c r="F120" s="5">
        <f t="shared" si="8"/>
        <v>220</v>
      </c>
      <c r="G120" s="5">
        <f t="shared" si="9"/>
        <v>232</v>
      </c>
      <c r="H120" s="5">
        <f t="shared" si="10"/>
        <v>244</v>
      </c>
      <c r="I120" s="5">
        <f t="shared" si="11"/>
        <v>1</v>
      </c>
      <c r="J120" s="9">
        <f t="shared" si="12"/>
        <v>5.5382584578090297</v>
      </c>
      <c r="K120" s="9">
        <f t="shared" si="13"/>
        <v>6.152779325220469</v>
      </c>
      <c r="L120" s="9">
        <f t="shared" si="14"/>
        <v>6.5799923545901535</v>
      </c>
    </row>
    <row r="121" spans="5:12">
      <c r="E121" s="5">
        <f t="shared" si="15"/>
        <v>117</v>
      </c>
      <c r="F121" s="5">
        <f t="shared" si="8"/>
        <v>222</v>
      </c>
      <c r="G121" s="5">
        <f t="shared" si="9"/>
        <v>234</v>
      </c>
      <c r="H121" s="5">
        <f t="shared" si="10"/>
        <v>246</v>
      </c>
      <c r="I121" s="5">
        <f t="shared" si="11"/>
        <v>-1</v>
      </c>
      <c r="J121" s="9">
        <f t="shared" si="12"/>
        <v>5.5062010265855399</v>
      </c>
      <c r="K121" s="9">
        <f t="shared" si="13"/>
        <v>6.1176517588507977</v>
      </c>
      <c r="L121" s="9">
        <f t="shared" si="14"/>
        <v>6.5446345163099551</v>
      </c>
    </row>
    <row r="122" spans="5:12">
      <c r="E122" s="5">
        <f t="shared" si="15"/>
        <v>118</v>
      </c>
      <c r="F122" s="5">
        <f t="shared" si="8"/>
        <v>224</v>
      </c>
      <c r="G122" s="5">
        <f t="shared" si="9"/>
        <v>236</v>
      </c>
      <c r="H122" s="5">
        <f t="shared" si="10"/>
        <v>248</v>
      </c>
      <c r="I122" s="5">
        <f t="shared" si="11"/>
        <v>1</v>
      </c>
      <c r="J122" s="9">
        <f t="shared" si="12"/>
        <v>5.4847438748262931</v>
      </c>
      <c r="K122" s="9">
        <f t="shared" si="13"/>
        <v>6.0922550725105902</v>
      </c>
      <c r="L122" s="9">
        <f t="shared" si="14"/>
        <v>6.5181908596399483</v>
      </c>
    </row>
    <row r="123" spans="5:12">
      <c r="K123" s="4"/>
      <c r="L123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SEMF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2020-01-02T21:14:46Z</dcterms:modified>
</cp:coreProperties>
</file>