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" i="1"/>
  <c r="B10"/>
  <c r="C10" s="1"/>
  <c r="E10" s="1"/>
  <c r="C9"/>
  <c r="E9" s="1"/>
  <c r="D10" l="1"/>
  <c r="B11"/>
  <c r="C11"/>
  <c r="E11" s="1"/>
  <c r="B12" l="1"/>
  <c r="D11"/>
  <c r="D12" l="1"/>
  <c r="C12"/>
  <c r="E12" s="1"/>
  <c r="B13"/>
  <c r="D13" l="1"/>
  <c r="B14"/>
  <c r="C13"/>
  <c r="E13" s="1"/>
  <c r="D14" l="1"/>
  <c r="B15"/>
  <c r="C14"/>
  <c r="E14" s="1"/>
  <c r="D15" l="1"/>
  <c r="C15"/>
  <c r="E15" s="1"/>
  <c r="B16"/>
  <c r="D16" l="1"/>
  <c r="B17"/>
  <c r="C16"/>
  <c r="E16" s="1"/>
  <c r="D17" l="1"/>
  <c r="B18"/>
  <c r="C17"/>
  <c r="E17" s="1"/>
  <c r="D18" l="1"/>
  <c r="C18"/>
  <c r="E18" s="1"/>
  <c r="B19"/>
  <c r="D19" l="1"/>
  <c r="B20"/>
  <c r="C19"/>
  <c r="E19" s="1"/>
  <c r="D20" l="1"/>
  <c r="C20"/>
  <c r="E20" s="1"/>
  <c r="B21"/>
  <c r="D21" l="1"/>
  <c r="B22"/>
  <c r="C21"/>
  <c r="E21" s="1"/>
  <c r="D22" l="1"/>
  <c r="C22"/>
  <c r="E22" s="1"/>
  <c r="B23"/>
  <c r="D23" l="1"/>
  <c r="B24"/>
  <c r="C23"/>
  <c r="E23" s="1"/>
  <c r="D24" l="1"/>
  <c r="B25"/>
  <c r="C24"/>
  <c r="E24" s="1"/>
  <c r="D25" l="1"/>
  <c r="B26"/>
  <c r="C25"/>
  <c r="E25" s="1"/>
  <c r="D26" l="1"/>
  <c r="C26"/>
  <c r="E26" s="1"/>
  <c r="B27"/>
  <c r="D27" l="1"/>
  <c r="B28"/>
  <c r="C27"/>
  <c r="E27" s="1"/>
  <c r="D28" l="1"/>
  <c r="C28"/>
  <c r="E28" s="1"/>
  <c r="B29"/>
  <c r="C29" l="1"/>
  <c r="E29" s="1"/>
  <c r="D29"/>
</calcChain>
</file>

<file path=xl/sharedStrings.xml><?xml version="1.0" encoding="utf-8"?>
<sst xmlns="http://schemas.openxmlformats.org/spreadsheetml/2006/main" count="8" uniqueCount="8">
  <si>
    <t>Newton Cooling example</t>
  </si>
  <si>
    <t>Ambient temperature /degC</t>
  </si>
  <si>
    <t>Initial temperature /deg C</t>
  </si>
  <si>
    <t>time constant /s</t>
  </si>
  <si>
    <t>t /s</t>
  </si>
  <si>
    <t>T /degC</t>
  </si>
  <si>
    <t>y = t*ln2</t>
  </si>
  <si>
    <t>x = ln( (T0-Ta)/(T-Ta)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</si>
</sst>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5" fontId="0" fillId="0" borderId="1" xfId="0" applyNumberForma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Newtonian</a:t>
            </a:r>
            <a:r>
              <a:rPr lang="en-GB" baseline="0"/>
              <a:t> cooling curve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solidFill>
                <a:srgbClr val="0070C0"/>
              </a:solidFill>
            </a:ln>
          </c:spPr>
          <c:xVal>
            <c:numRef>
              <c:f>Sheet1!$B$9:$B$29</c:f>
              <c:numCache>
                <c:formatCode>0</c:formatCode>
                <c:ptCount val="21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</c:numCache>
            </c:numRef>
          </c:xVal>
          <c:yVal>
            <c:numRef>
              <c:f>Sheet1!$C$9:$C$29</c:f>
              <c:numCache>
                <c:formatCode>0.0</c:formatCode>
                <c:ptCount val="21"/>
                <c:pt idx="0">
                  <c:v>95</c:v>
                </c:pt>
                <c:pt idx="1">
                  <c:v>86.250681253164515</c:v>
                </c:pt>
                <c:pt idx="2">
                  <c:v>78.564564985964125</c:v>
                </c:pt>
                <c:pt idx="3">
                  <c:v>71.812452623582814</c:v>
                </c:pt>
                <c:pt idx="4">
                  <c:v>65.880845584436543</c:v>
                </c:pt>
                <c:pt idx="5">
                  <c:v>60.670037443435589</c:v>
                </c:pt>
                <c:pt idx="6">
                  <c:v>56.0924379323544</c:v>
                </c:pt>
                <c:pt idx="7">
                  <c:v>52.071100604853875</c:v>
                </c:pt>
                <c:pt idx="8">
                  <c:v>48.538429417170704</c:v>
                </c:pt>
                <c:pt idx="9">
                  <c:v>45.435042482943118</c:v>
                </c:pt>
                <c:pt idx="10">
                  <c:v>42.708773902636665</c:v>
                </c:pt>
                <c:pt idx="11">
                  <c:v>40.313796888977208</c:v>
                </c:pt>
                <c:pt idx="12">
                  <c:v>38.209853448704564</c:v>
                </c:pt>
                <c:pt idx="13">
                  <c:v>36.361577672102186</c:v>
                </c:pt>
                <c:pt idx="14">
                  <c:v>34.737901255243543</c:v>
                </c:pt>
                <c:pt idx="15">
                  <c:v>33.311531262174015</c:v>
                </c:pt>
                <c:pt idx="16">
                  <c:v>32.058491348552913</c:v>
                </c:pt>
                <c:pt idx="17">
                  <c:v>30.957718735025956</c:v>
                </c:pt>
                <c:pt idx="18">
                  <c:v>29.990710155714751</c:v>
                </c:pt>
                <c:pt idx="19">
                  <c:v>29.141210830449641</c:v>
                </c:pt>
                <c:pt idx="20">
                  <c:v>28.394941232572943</c:v>
                </c:pt>
              </c:numCache>
            </c:numRef>
          </c:yVal>
        </c:ser>
        <c:axId val="79248384"/>
        <c:axId val="79246464"/>
      </c:scatterChart>
      <c:valAx>
        <c:axId val="79248384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79246464"/>
        <c:crosses val="autoZero"/>
        <c:crossBetween val="midCat"/>
      </c:valAx>
      <c:valAx>
        <c:axId val="792464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Temperature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</c:title>
        <c:numFmt formatCode="0.0" sourceLinked="1"/>
        <c:tickLblPos val="nextTo"/>
        <c:crossAx val="7924838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Newtonian</a:t>
            </a:r>
            <a:r>
              <a:rPr lang="en-GB" baseline="0"/>
              <a:t> cooling curve: line of best fit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7"/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32858918690572647"/>
                  <c:y val="3.204833770778652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2400" baseline="0"/>
                      <a:t>y = 321x
R² = 1</a:t>
                    </a:r>
                    <a:endParaRPr lang="en-US" sz="2400"/>
                  </a:p>
                </c:rich>
              </c:tx>
              <c:numFmt formatCode="General" sourceLinked="0"/>
            </c:trendlineLbl>
          </c:trendline>
          <c:xVal>
            <c:numRef>
              <c:f>Sheet1!$E$9:$E$29</c:f>
              <c:numCache>
                <c:formatCode>0.000</c:formatCode>
                <c:ptCount val="21"/>
                <c:pt idx="0">
                  <c:v>0</c:v>
                </c:pt>
                <c:pt idx="1">
                  <c:v>0.12956022066541031</c:v>
                </c:pt>
                <c:pt idx="2">
                  <c:v>0.25912044133082068</c:v>
                </c:pt>
                <c:pt idx="3">
                  <c:v>0.38868066199623108</c:v>
                </c:pt>
                <c:pt idx="4">
                  <c:v>0.51824088266164126</c:v>
                </c:pt>
                <c:pt idx="5">
                  <c:v>0.64780110332705176</c:v>
                </c:pt>
                <c:pt idx="6">
                  <c:v>0.77736132399246205</c:v>
                </c:pt>
                <c:pt idx="7">
                  <c:v>0.90692154465787223</c:v>
                </c:pt>
                <c:pt idx="8">
                  <c:v>1.0364817653232827</c:v>
                </c:pt>
                <c:pt idx="9">
                  <c:v>1.1660419859886928</c:v>
                </c:pt>
                <c:pt idx="10">
                  <c:v>1.2956022066541031</c:v>
                </c:pt>
                <c:pt idx="11">
                  <c:v>1.4251624273195134</c:v>
                </c:pt>
                <c:pt idx="12">
                  <c:v>1.5547226479849239</c:v>
                </c:pt>
                <c:pt idx="13">
                  <c:v>1.6842828686503344</c:v>
                </c:pt>
                <c:pt idx="14">
                  <c:v>1.8138430893157449</c:v>
                </c:pt>
                <c:pt idx="15">
                  <c:v>1.9434033099811552</c:v>
                </c:pt>
                <c:pt idx="16">
                  <c:v>2.0729635306465655</c:v>
                </c:pt>
                <c:pt idx="17">
                  <c:v>2.2025237513119755</c:v>
                </c:pt>
                <c:pt idx="18">
                  <c:v>2.3320839719773865</c:v>
                </c:pt>
                <c:pt idx="19">
                  <c:v>2.4616441926427961</c:v>
                </c:pt>
                <c:pt idx="20">
                  <c:v>2.5912044133082066</c:v>
                </c:pt>
              </c:numCache>
            </c:numRef>
          </c:xVal>
          <c:yVal>
            <c:numRef>
              <c:f>Sheet1!$D$9:$D$29</c:f>
              <c:numCache>
                <c:formatCode>0</c:formatCode>
                <c:ptCount val="21"/>
                <c:pt idx="0">
                  <c:v>0</c:v>
                </c:pt>
                <c:pt idx="1">
                  <c:v>41.588830833596717</c:v>
                </c:pt>
                <c:pt idx="2">
                  <c:v>83.177661667193433</c:v>
                </c:pt>
                <c:pt idx="3">
                  <c:v>124.76649250079015</c:v>
                </c:pt>
                <c:pt idx="4">
                  <c:v>166.35532333438687</c:v>
                </c:pt>
                <c:pt idx="5">
                  <c:v>207.94415416798358</c:v>
                </c:pt>
                <c:pt idx="6">
                  <c:v>249.5329850015803</c:v>
                </c:pt>
                <c:pt idx="7">
                  <c:v>291.12181583517702</c:v>
                </c:pt>
                <c:pt idx="8">
                  <c:v>332.71064666877373</c:v>
                </c:pt>
                <c:pt idx="9">
                  <c:v>374.29947750237045</c:v>
                </c:pt>
                <c:pt idx="10">
                  <c:v>415.88830833596717</c:v>
                </c:pt>
                <c:pt idx="11">
                  <c:v>457.47713916956388</c:v>
                </c:pt>
                <c:pt idx="12">
                  <c:v>499.0659700031606</c:v>
                </c:pt>
                <c:pt idx="13">
                  <c:v>540.65480083675732</c:v>
                </c:pt>
                <c:pt idx="14">
                  <c:v>582.24363167035403</c:v>
                </c:pt>
                <c:pt idx="15">
                  <c:v>623.83246250395075</c:v>
                </c:pt>
                <c:pt idx="16">
                  <c:v>665.42129333754747</c:v>
                </c:pt>
                <c:pt idx="17">
                  <c:v>707.01012417114418</c:v>
                </c:pt>
                <c:pt idx="18">
                  <c:v>748.5989550047409</c:v>
                </c:pt>
                <c:pt idx="19">
                  <c:v>790.18778583833762</c:v>
                </c:pt>
                <c:pt idx="20">
                  <c:v>831.77661667193433</c:v>
                </c:pt>
              </c:numCache>
            </c:numRef>
          </c:yVal>
        </c:ser>
        <c:axId val="112672768"/>
        <c:axId val="112676224"/>
      </c:scatterChart>
      <c:valAx>
        <c:axId val="11267276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 = ln( (T0-Ta)/(T-Ta) )</a:t>
                </a:r>
              </a:p>
            </c:rich>
          </c:tx>
          <c:layout/>
        </c:title>
        <c:numFmt formatCode="0.000" sourceLinked="1"/>
        <c:tickLblPos val="nextTo"/>
        <c:crossAx val="112676224"/>
        <c:crosses val="autoZero"/>
        <c:crossBetween val="midCat"/>
      </c:valAx>
      <c:valAx>
        <c:axId val="1126762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y</a:t>
                </a:r>
                <a:r>
                  <a:rPr lang="en-GB" baseline="0"/>
                  <a:t> = t*ln2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11267276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426720</xdr:colOff>
      <xdr:row>1</xdr:row>
      <xdr:rowOff>45720</xdr:rowOff>
    </xdr:from>
    <xdr:to>
      <xdr:col>14</xdr:col>
      <xdr:colOff>175260</xdr:colOff>
      <xdr:row>16</xdr:row>
      <xdr:rowOff>45720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426720</xdr:colOff>
      <xdr:row>16</xdr:row>
      <xdr:rowOff>160020</xdr:rowOff>
    </xdr:from>
    <xdr:to>
      <xdr:col>14</xdr:col>
      <xdr:colOff>175260</xdr:colOff>
      <xdr:row>31</xdr:row>
      <xdr:rowOff>160020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29"/>
  <sheetViews>
    <sheetView tabSelected="1" workbookViewId="0">
      <selection activeCell="F38" sqref="F38"/>
    </sheetView>
  </sheetViews>
  <sheetFormatPr defaultRowHeight="14.4"/>
  <cols>
    <col min="5" max="5" width="19.77734375" customWidth="1"/>
    <col min="6" max="6" width="16.77734375" bestFit="1" customWidth="1"/>
  </cols>
  <sheetData>
    <row r="2" spans="2:5">
      <c r="B2" s="2" t="s">
        <v>0</v>
      </c>
      <c r="C2" s="3"/>
      <c r="D2" s="3"/>
    </row>
    <row r="4" spans="2:5">
      <c r="B4" s="1" t="s">
        <v>1</v>
      </c>
      <c r="E4" s="7">
        <v>23</v>
      </c>
    </row>
    <row r="5" spans="2:5">
      <c r="B5" s="1" t="s">
        <v>2</v>
      </c>
      <c r="E5" s="7">
        <v>95</v>
      </c>
    </row>
    <row r="6" spans="2:5">
      <c r="B6" s="1" t="s">
        <v>3</v>
      </c>
      <c r="E6" s="7">
        <v>321</v>
      </c>
    </row>
    <row r="8" spans="2:5">
      <c r="B8" s="4" t="s">
        <v>4</v>
      </c>
      <c r="C8" s="4" t="s">
        <v>5</v>
      </c>
      <c r="D8" s="4" t="s">
        <v>6</v>
      </c>
      <c r="E8" s="4" t="s">
        <v>7</v>
      </c>
    </row>
    <row r="9" spans="2:5">
      <c r="B9" s="8">
        <v>0</v>
      </c>
      <c r="C9" s="5">
        <f>$E$4 + ($E$5 - $E$4 )*EXP(-LN(2)*B9/$E$6 )</f>
        <v>95</v>
      </c>
      <c r="D9" s="8">
        <f>B9*LN(2)</f>
        <v>0</v>
      </c>
      <c r="E9" s="6">
        <f>LN( ($E$5 - $E$4)/(C9-$E$4) )</f>
        <v>0</v>
      </c>
    </row>
    <row r="10" spans="2:5">
      <c r="B10" s="8">
        <f>B9+60</f>
        <v>60</v>
      </c>
      <c r="C10" s="5">
        <f t="shared" ref="C10:C29" si="0">$E$4 + ($E$5 - $E$4 )*EXP(-LN(2)*B10/$E$6 )</f>
        <v>86.250681253164515</v>
      </c>
      <c r="D10" s="8">
        <f t="shared" ref="D10:D29" si="1">B10*LN(2)</f>
        <v>41.588830833596717</v>
      </c>
      <c r="E10" s="6">
        <f t="shared" ref="E10:E29" si="2">LN( ($E$5 - $E$4)/(C10-$E$4) )</f>
        <v>0.12956022066541031</v>
      </c>
    </row>
    <row r="11" spans="2:5">
      <c r="B11" s="8">
        <f t="shared" ref="B11:B29" si="3">B10+60</f>
        <v>120</v>
      </c>
      <c r="C11" s="5">
        <f t="shared" si="0"/>
        <v>78.564564985964125</v>
      </c>
      <c r="D11" s="8">
        <f t="shared" si="1"/>
        <v>83.177661667193433</v>
      </c>
      <c r="E11" s="6">
        <f t="shared" si="2"/>
        <v>0.25912044133082068</v>
      </c>
    </row>
    <row r="12" spans="2:5">
      <c r="B12" s="8">
        <f t="shared" si="3"/>
        <v>180</v>
      </c>
      <c r="C12" s="5">
        <f t="shared" si="0"/>
        <v>71.812452623582814</v>
      </c>
      <c r="D12" s="8">
        <f t="shared" si="1"/>
        <v>124.76649250079015</v>
      </c>
      <c r="E12" s="6">
        <f t="shared" si="2"/>
        <v>0.38868066199623108</v>
      </c>
    </row>
    <row r="13" spans="2:5">
      <c r="B13" s="8">
        <f t="shared" si="3"/>
        <v>240</v>
      </c>
      <c r="C13" s="5">
        <f t="shared" si="0"/>
        <v>65.880845584436543</v>
      </c>
      <c r="D13" s="8">
        <f t="shared" si="1"/>
        <v>166.35532333438687</v>
      </c>
      <c r="E13" s="6">
        <f t="shared" si="2"/>
        <v>0.51824088266164126</v>
      </c>
    </row>
    <row r="14" spans="2:5">
      <c r="B14" s="8">
        <f t="shared" si="3"/>
        <v>300</v>
      </c>
      <c r="C14" s="5">
        <f t="shared" si="0"/>
        <v>60.670037443435589</v>
      </c>
      <c r="D14" s="8">
        <f t="shared" si="1"/>
        <v>207.94415416798358</v>
      </c>
      <c r="E14" s="6">
        <f t="shared" si="2"/>
        <v>0.64780110332705176</v>
      </c>
    </row>
    <row r="15" spans="2:5">
      <c r="B15" s="8">
        <f t="shared" si="3"/>
        <v>360</v>
      </c>
      <c r="C15" s="5">
        <f t="shared" si="0"/>
        <v>56.0924379323544</v>
      </c>
      <c r="D15" s="8">
        <f t="shared" si="1"/>
        <v>249.5329850015803</v>
      </c>
      <c r="E15" s="6">
        <f t="shared" si="2"/>
        <v>0.77736132399246205</v>
      </c>
    </row>
    <row r="16" spans="2:5">
      <c r="B16" s="8">
        <f t="shared" si="3"/>
        <v>420</v>
      </c>
      <c r="C16" s="5">
        <f t="shared" si="0"/>
        <v>52.071100604853875</v>
      </c>
      <c r="D16" s="8">
        <f t="shared" si="1"/>
        <v>291.12181583517702</v>
      </c>
      <c r="E16" s="6">
        <f t="shared" si="2"/>
        <v>0.90692154465787223</v>
      </c>
    </row>
    <row r="17" spans="2:5">
      <c r="B17" s="8">
        <f t="shared" si="3"/>
        <v>480</v>
      </c>
      <c r="C17" s="5">
        <f t="shared" si="0"/>
        <v>48.538429417170704</v>
      </c>
      <c r="D17" s="8">
        <f t="shared" si="1"/>
        <v>332.71064666877373</v>
      </c>
      <c r="E17" s="6">
        <f t="shared" si="2"/>
        <v>1.0364817653232827</v>
      </c>
    </row>
    <row r="18" spans="2:5">
      <c r="B18" s="8">
        <f t="shared" si="3"/>
        <v>540</v>
      </c>
      <c r="C18" s="5">
        <f t="shared" si="0"/>
        <v>45.435042482943118</v>
      </c>
      <c r="D18" s="8">
        <f t="shared" si="1"/>
        <v>374.29947750237045</v>
      </c>
      <c r="E18" s="6">
        <f t="shared" si="2"/>
        <v>1.1660419859886928</v>
      </c>
    </row>
    <row r="19" spans="2:5">
      <c r="B19" s="8">
        <f t="shared" si="3"/>
        <v>600</v>
      </c>
      <c r="C19" s="5">
        <f t="shared" si="0"/>
        <v>42.708773902636665</v>
      </c>
      <c r="D19" s="8">
        <f t="shared" si="1"/>
        <v>415.88830833596717</v>
      </c>
      <c r="E19" s="6">
        <f t="shared" si="2"/>
        <v>1.2956022066541031</v>
      </c>
    </row>
    <row r="20" spans="2:5">
      <c r="B20" s="8">
        <f t="shared" si="3"/>
        <v>660</v>
      </c>
      <c r="C20" s="5">
        <f t="shared" si="0"/>
        <v>40.313796888977208</v>
      </c>
      <c r="D20" s="8">
        <f t="shared" si="1"/>
        <v>457.47713916956388</v>
      </c>
      <c r="E20" s="6">
        <f t="shared" si="2"/>
        <v>1.4251624273195134</v>
      </c>
    </row>
    <row r="21" spans="2:5">
      <c r="B21" s="8">
        <f t="shared" si="3"/>
        <v>720</v>
      </c>
      <c r="C21" s="5">
        <f t="shared" si="0"/>
        <v>38.209853448704564</v>
      </c>
      <c r="D21" s="8">
        <f t="shared" si="1"/>
        <v>499.0659700031606</v>
      </c>
      <c r="E21" s="6">
        <f t="shared" si="2"/>
        <v>1.5547226479849239</v>
      </c>
    </row>
    <row r="22" spans="2:5">
      <c r="B22" s="8">
        <f t="shared" si="3"/>
        <v>780</v>
      </c>
      <c r="C22" s="5">
        <f t="shared" si="0"/>
        <v>36.361577672102186</v>
      </c>
      <c r="D22" s="8">
        <f t="shared" si="1"/>
        <v>540.65480083675732</v>
      </c>
      <c r="E22" s="6">
        <f t="shared" si="2"/>
        <v>1.6842828686503344</v>
      </c>
    </row>
    <row r="23" spans="2:5">
      <c r="B23" s="8">
        <f t="shared" si="3"/>
        <v>840</v>
      </c>
      <c r="C23" s="5">
        <f t="shared" si="0"/>
        <v>34.737901255243543</v>
      </c>
      <c r="D23" s="8">
        <f t="shared" si="1"/>
        <v>582.24363167035403</v>
      </c>
      <c r="E23" s="6">
        <f t="shared" si="2"/>
        <v>1.8138430893157449</v>
      </c>
    </row>
    <row r="24" spans="2:5">
      <c r="B24" s="8">
        <f t="shared" si="3"/>
        <v>900</v>
      </c>
      <c r="C24" s="5">
        <f t="shared" si="0"/>
        <v>33.311531262174015</v>
      </c>
      <c r="D24" s="8">
        <f t="shared" si="1"/>
        <v>623.83246250395075</v>
      </c>
      <c r="E24" s="6">
        <f t="shared" si="2"/>
        <v>1.9434033099811552</v>
      </c>
    </row>
    <row r="25" spans="2:5">
      <c r="B25" s="8">
        <f t="shared" si="3"/>
        <v>960</v>
      </c>
      <c r="C25" s="5">
        <f t="shared" si="0"/>
        <v>32.058491348552913</v>
      </c>
      <c r="D25" s="8">
        <f t="shared" si="1"/>
        <v>665.42129333754747</v>
      </c>
      <c r="E25" s="6">
        <f t="shared" si="2"/>
        <v>2.0729635306465655</v>
      </c>
    </row>
    <row r="26" spans="2:5">
      <c r="B26" s="8">
        <f t="shared" si="3"/>
        <v>1020</v>
      </c>
      <c r="C26" s="5">
        <f t="shared" si="0"/>
        <v>30.957718735025956</v>
      </c>
      <c r="D26" s="8">
        <f t="shared" si="1"/>
        <v>707.01012417114418</v>
      </c>
      <c r="E26" s="6">
        <f t="shared" si="2"/>
        <v>2.2025237513119755</v>
      </c>
    </row>
    <row r="27" spans="2:5">
      <c r="B27" s="8">
        <f t="shared" si="3"/>
        <v>1080</v>
      </c>
      <c r="C27" s="5">
        <f t="shared" si="0"/>
        <v>29.990710155714751</v>
      </c>
      <c r="D27" s="8">
        <f t="shared" si="1"/>
        <v>748.5989550047409</v>
      </c>
      <c r="E27" s="6">
        <f t="shared" si="2"/>
        <v>2.3320839719773865</v>
      </c>
    </row>
    <row r="28" spans="2:5">
      <c r="B28" s="8">
        <f t="shared" si="3"/>
        <v>1140</v>
      </c>
      <c r="C28" s="5">
        <f t="shared" si="0"/>
        <v>29.141210830449641</v>
      </c>
      <c r="D28" s="8">
        <f t="shared" si="1"/>
        <v>790.18778583833762</v>
      </c>
      <c r="E28" s="6">
        <f t="shared" si="2"/>
        <v>2.4616441926427961</v>
      </c>
    </row>
    <row r="29" spans="2:5">
      <c r="B29" s="8">
        <f t="shared" si="3"/>
        <v>1200</v>
      </c>
      <c r="C29" s="5">
        <f t="shared" si="0"/>
        <v>28.394941232572943</v>
      </c>
      <c r="D29" s="8">
        <f t="shared" si="1"/>
        <v>831.77661667193433</v>
      </c>
      <c r="E29" s="6">
        <f t="shared" si="2"/>
        <v>2.5912044133082066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2020-07-23T15:13:07Z</dcterms:modified>
</cp:coreProperties>
</file>