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8" i="1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D7"/>
  <c r="D6"/>
  <c r="D8"/>
  <c r="C9"/>
  <c r="B9"/>
  <c r="C8"/>
  <c r="B8"/>
  <c r="C7"/>
  <c r="B7"/>
  <c r="C6"/>
  <c r="B6"/>
  <c r="D5"/>
  <c r="C5"/>
  <c r="B5"/>
  <c r="D4"/>
  <c r="C4"/>
  <c r="B4"/>
  <c r="D3"/>
  <c r="C3"/>
  <c r="B3"/>
</calcChain>
</file>

<file path=xl/sharedStrings.xml><?xml version="1.0" encoding="utf-8"?>
<sst xmlns="http://schemas.openxmlformats.org/spreadsheetml/2006/main" count="4" uniqueCount="4">
  <si>
    <t>V0 amplitude /V</t>
  </si>
  <si>
    <t>Vc amplitude /V</t>
  </si>
  <si>
    <t>frequency /Hz</t>
  </si>
  <si>
    <t>Vc phase difference to V0 /deg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</si>
</sst>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workbookViewId="0">
      <selection activeCell="G2" sqref="G2"/>
    </sheetView>
  </sheetViews>
  <sheetFormatPr defaultRowHeight="14.4"/>
  <cols>
    <col min="1" max="1" width="10.33203125" customWidth="1"/>
    <col min="2" max="2" width="12.33203125" customWidth="1"/>
    <col min="3" max="3" width="11.88671875" customWidth="1"/>
    <col min="4" max="4" width="17.44140625" customWidth="1"/>
  </cols>
  <sheetData>
    <row r="2" spans="1:4" ht="28.8">
      <c r="A2" s="3" t="s">
        <v>2</v>
      </c>
      <c r="B2" s="3" t="s">
        <v>0</v>
      </c>
      <c r="C2" s="3" t="s">
        <v>1</v>
      </c>
      <c r="D2" s="3" t="s">
        <v>3</v>
      </c>
    </row>
    <row r="3" spans="1:4">
      <c r="A3" s="1">
        <v>186.4</v>
      </c>
      <c r="B3" s="2">
        <f>0.5*1.902</f>
        <v>0.95099999999999996</v>
      </c>
      <c r="C3" s="2">
        <f>2.11/2</f>
        <v>1.0549999999999999</v>
      </c>
      <c r="D3" s="2">
        <f>180*(321-307)/690</f>
        <v>3.652173913043478</v>
      </c>
    </row>
    <row r="4" spans="1:4">
      <c r="A4" s="1">
        <v>201.1</v>
      </c>
      <c r="B4" s="2">
        <f>1.893/2</f>
        <v>0.94650000000000001</v>
      </c>
      <c r="C4" s="2">
        <f>2.143/2</f>
        <v>1.0714999999999999</v>
      </c>
      <c r="D4" s="2">
        <f>180*(347-324)/636</f>
        <v>6.5094339622641506</v>
      </c>
    </row>
    <row r="5" spans="1:4">
      <c r="A5" s="1">
        <v>302.39999999999998</v>
      </c>
      <c r="B5" s="2">
        <f>1.892/2</f>
        <v>0.94599999999999995</v>
      </c>
      <c r="C5" s="2">
        <f>2.503/2</f>
        <v>1.2515000000000001</v>
      </c>
      <c r="D5" s="2">
        <f>180*(451-435)/425</f>
        <v>6.776470588235294</v>
      </c>
    </row>
    <row r="6" spans="1:4">
      <c r="A6" s="1">
        <v>401.4</v>
      </c>
      <c r="B6" s="2">
        <f>0.5*(1.821)</f>
        <v>0.91049999999999998</v>
      </c>
      <c r="C6" s="2">
        <f>0.5*3.289</f>
        <v>1.6445000000000001</v>
      </c>
      <c r="D6" s="2">
        <f>360*(508-483)/643</f>
        <v>13.996889580093313</v>
      </c>
    </row>
    <row r="7" spans="1:4">
      <c r="A7" s="1">
        <v>502.9</v>
      </c>
      <c r="B7" s="2">
        <f>1.607/2</f>
        <v>0.80349999999999999</v>
      </c>
      <c r="C7" s="2">
        <f>5.113/2</f>
        <v>2.5565000000000002</v>
      </c>
      <c r="D7" s="2">
        <f>360*(287-260)/514</f>
        <v>18.910505836575876</v>
      </c>
    </row>
    <row r="8" spans="1:4">
      <c r="A8" s="1">
        <v>601.9</v>
      </c>
      <c r="B8" s="2">
        <f>0.5*749.8/1000</f>
        <v>0.37489999999999996</v>
      </c>
      <c r="C8" s="2">
        <f>7.376/2</f>
        <v>3.6880000000000002</v>
      </c>
      <c r="D8" s="2">
        <f>360*(438-328)/429</f>
        <v>92.307692307692307</v>
      </c>
    </row>
    <row r="9" spans="1:4">
      <c r="A9" s="1">
        <v>702.9</v>
      </c>
      <c r="B9" s="2">
        <f>0.5*1.536</f>
        <v>0.76800000000000002</v>
      </c>
      <c r="C9" s="2">
        <f>0.5*4.02</f>
        <v>2.0099999999999998</v>
      </c>
      <c r="D9" s="2">
        <f>360*(538-371)/369</f>
        <v>162.92682926829269</v>
      </c>
    </row>
    <row r="10" spans="1:4">
      <c r="A10" s="1">
        <v>800.6</v>
      </c>
      <c r="B10" s="2">
        <f>1.752/2</f>
        <v>0.876</v>
      </c>
      <c r="C10" s="2">
        <f>2.257/2</f>
        <v>1.1285000000000001</v>
      </c>
      <c r="D10" s="2">
        <f>360*(557-406)/325</f>
        <v>167.26153846153846</v>
      </c>
    </row>
    <row r="11" spans="1:4">
      <c r="A11" s="1">
        <v>902</v>
      </c>
      <c r="B11" s="2">
        <f>1.821/2</f>
        <v>0.91049999999999998</v>
      </c>
      <c r="C11" s="2">
        <f>0.5*1.484</f>
        <v>0.74199999999999999</v>
      </c>
      <c r="D11" s="2">
        <f>360*(285-146)/286</f>
        <v>174.96503496503496</v>
      </c>
    </row>
    <row r="12" spans="1:4">
      <c r="A12" s="1">
        <v>1001</v>
      </c>
      <c r="B12" s="2">
        <f>1.854/2</f>
        <v>0.92700000000000005</v>
      </c>
      <c r="C12" s="2">
        <f>1.065/2</f>
        <v>0.53249999999999997</v>
      </c>
      <c r="D12" s="2">
        <f>360*(321-196)/257</f>
        <v>175.09727626459144</v>
      </c>
    </row>
    <row r="13" spans="1:4">
      <c r="A13" s="1">
        <v>1101</v>
      </c>
      <c r="B13" s="2">
        <f>1.879/2</f>
        <v>0.9395</v>
      </c>
      <c r="C13" s="2">
        <f>0.5*834.2/1000</f>
        <v>0.41710000000000003</v>
      </c>
      <c r="D13" s="2">
        <f>360*(353-237)/236</f>
        <v>176.94915254237287</v>
      </c>
    </row>
    <row r="14" spans="1:4">
      <c r="A14" s="1">
        <v>1198</v>
      </c>
      <c r="B14" s="2">
        <f>1.893/2</f>
        <v>0.94650000000000001</v>
      </c>
      <c r="C14" s="2">
        <f>0.5*662.8/1000</f>
        <v>0.33139999999999997</v>
      </c>
      <c r="D14" s="2">
        <f>360*(374-269)/217</f>
        <v>174.19354838709677</v>
      </c>
    </row>
    <row r="15" spans="1:4">
      <c r="A15" s="1">
        <v>1301</v>
      </c>
      <c r="B15" s="2">
        <f>1.893/2</f>
        <v>0.94650000000000001</v>
      </c>
      <c r="C15" s="2">
        <f>0.5*570/1000</f>
        <v>0.28499999999999998</v>
      </c>
      <c r="D15" s="2">
        <f>360*(199-101)/199</f>
        <v>177.28643216080403</v>
      </c>
    </row>
    <row r="16" spans="1:4">
      <c r="A16" s="1">
        <v>1507</v>
      </c>
      <c r="B16" s="2">
        <f>0.5*1.896</f>
        <v>0.94799999999999995</v>
      </c>
      <c r="C16" s="2">
        <f>0.5*384.5/1000</f>
        <v>0.19225</v>
      </c>
      <c r="D16" s="2">
        <f>360*(259-176)/171</f>
        <v>174.73684210526315</v>
      </c>
    </row>
    <row r="17" spans="1:4">
      <c r="A17" s="1">
        <v>1703</v>
      </c>
      <c r="B17" s="2">
        <f>1.902/2</f>
        <v>0.95099999999999996</v>
      </c>
      <c r="C17" s="2">
        <f>0.5*285.1/1000</f>
        <v>0.14255000000000001</v>
      </c>
      <c r="D17" s="2">
        <f>360*(152-78)/153</f>
        <v>174.11764705882354</v>
      </c>
    </row>
    <row r="18" spans="1:4">
      <c r="A18" s="1">
        <v>1999</v>
      </c>
      <c r="B18" s="2">
        <f>0.5*1.908</f>
        <v>0.95399999999999996</v>
      </c>
      <c r="C18" s="2">
        <f>0.5*212.3/1000</f>
        <v>0.10615000000000001</v>
      </c>
      <c r="D18" s="2">
        <f>360*(98-34)/129</f>
        <v>178.6046511627907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2017-05-09T15:43:45Z</dcterms:modified>
</cp:coreProperties>
</file>